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'Hoja1'!$B$1:$Q$277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<sst xmlns="http://schemas.openxmlformats.org/spreadsheetml/2006/main" count="414" uniqueCount="399">
  <si>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</si>
  <si>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</si>
  <si>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</si>
  <si>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</si>
  <si>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</si>
  <si>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</si>
  <si>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</si>
  <si>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</si>
  <si>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</si>
  <si>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</si>
  <si>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</si>
  <si>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</si>
  <si>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</si>
  <si>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</si>
  <si>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</si>
  <si>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</si>
  <si>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</si>
  <si>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</si>
  <si>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</si>
  <si>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</si>
  <si>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</si>
  <si>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</si>
  <si>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</si>
  <si>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</si>
  <si>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</si>
  <si>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</si>
  <si>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</si>
  <si>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</si>
  <si>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</si>
  <si>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</si>
  <si>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</si>
  <si>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</si>
  <si>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</si>
  <si>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</si>
  <si>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</si>
  <si>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</si>
  <si>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</si>
  <si>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</si>
  <si>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</si>
  <si>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</si>
  <si>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</si>
  <si>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</si>
  <si>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</si>
  <si>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</si>
  <si>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</si>
  <si>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</si>
  <si>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</si>
  <si>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</si>
  <si>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</si>
  <si>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</si>
  <si>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</si>
  <si>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</si>
  <si>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</si>
  <si>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</si>
  <si>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</si>
  <si>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</si>
  <si>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</si>
  <si>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</si>
  <si>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</si>
  <si>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</si>
  <si>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</si>
  <si>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</si>
  <si>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</si>
  <si>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</si>
  <si>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</si>
  <si>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</si>
  <si>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</si>
  <si>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</si>
  <si>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</si>
  <si>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</si>
  <si>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</si>
  <si>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</si>
  <si>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</si>
  <si>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</si>
  <si>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</si>
  <si>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</si>
  <si>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</si>
  <si>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</si>
  <si>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</si>
  <si>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</si>
  <si>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</si>
  <si>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</si>
  <si>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</si>
  <si>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</si>
  <si>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</si>
  <si>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</si>
  <si>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</si>
  <si>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</si>
  <si>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</si>
  <si>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</si>
  <si>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</si>
  <si>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</si>
  <si>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</si>
  <si>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</si>
  <si>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</si>
  <si>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</si>
  <si>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</si>
  <si>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</si>
  <si>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</si>
  <si>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</si>
  <si>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</si>
  <si>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</si>
  <si>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</si>
  <si>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</si>
  <si>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</si>
  <si>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</si>
  <si>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</si>
  <si>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</si>
  <si>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</si>
  <si>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</si>
  <si>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</si>
  <si>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</si>
  <si>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</si>
  <si>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</si>
  <si>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</si>
  <si>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</si>
  <si>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</si>
  <si>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</si>
  <si>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</si>
  <si>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</si>
  <si>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</si>
  <si>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</si>
  <si>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</si>
  <si>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</si>
  <si>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</si>
  <si>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</si>
  <si>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</si>
  <si>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</si>
  <si>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</si>
  <si>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</si>
  <si>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</si>
  <si>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</si>
  <si>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</si>
  <si>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</si>
  <si>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</si>
  <si>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</si>
  <si>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</si>
  <si>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</si>
  <si>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</si>
  <si>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</si>
  <si>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</si>
  <si>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</si>
  <si>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</si>
  <si>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</si>
  <si>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</si>
  <si>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</si>
  <si>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</si>
  <si>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</si>
  <si>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</si>
  <si>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</si>
  <si>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</si>
  <si>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</si>
  <si>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</si>
  <si>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</si>
  <si>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</si>
  <si>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</si>
  <si>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</si>
  <si>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</si>
  <si>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</si>
  <si>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</si>
  <si>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</si>
  <si>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</si>
  <si>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</si>
  <si>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</si>
  <si>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</si>
  <si>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</si>
  <si>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</si>
  <si>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</si>
  <si>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</si>
  <si>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</si>
  <si>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</si>
  <si>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</si>
  <si>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</si>
  <si>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</si>
  <si>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</si>
  <si>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</si>
  <si>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</si>
  <si>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</si>
  <si>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</si>
  <si>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</si>
  <si>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</si>
  <si>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</si>
  <si>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</si>
  <si>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</si>
  <si>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</si>
  <si>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</si>
  <si>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</si>
  <si>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</si>
  <si>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</si>
  <si>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</si>
  <si>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</si>
  <si>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</si>
  <si>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</si>
  <si>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</si>
  <si>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</si>
  <si>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</si>
  <si>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</si>
  <si>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</si>
  <si>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</si>
  <si>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</si>
  <si>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</si>
  <si>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</si>
  <si>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</si>
  <si>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</si>
  <si>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</si>
  <si>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</si>
  <si>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</si>
  <si>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</si>
  <si>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</si>
  <si>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</si>
  <si>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</si>
  <si>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</si>
  <si>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</si>
  <si>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</si>
  <si>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</si>
  <si>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</si>
  <si>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</si>
  <si>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</si>
  <si>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</si>
  <si>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</si>
  <si>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</si>
  <si>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</si>
  <si>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</si>
  <si>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</si>
  <si>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</si>
  <si>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</si>
  <si>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</si>
  <si>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</si>
  <si>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</si>
  <si>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</si>
  <si>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</si>
  <si>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</si>
  <si>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</si>
  <si>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</si>
  <si>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</si>
  <si>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</si>
  <si>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</si>
  <si>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</si>
  <si>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</si>
  <si>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</si>
  <si>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</si>
  <si>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</si>
  <si>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</si>
  <si>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</si>
  <si>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</si>
  <si>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</si>
  <si>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</si>
  <si>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</si>
  <si>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</si>
  <si>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</si>
  <si>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</si>
  <si>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</si>
  <si>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</si>
  <si>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</si>
  <si>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</si>
  <si>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</si>
  <si>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</si>
  <si>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</si>
  <si>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</si>
  <si>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</si>
  <si>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</si>
  <si>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</si>
  <si>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</si>
  <si>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</si>
  <si>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</si>
  <si>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</si>
  <si>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</si>
  <si>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</si>
  <si>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</si>
  <si>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</si>
  <si>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</si>
  <si>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</si>
  <si>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</si>
  <si>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</si>
  <si>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</si>
  <si>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</si>
  <si>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</si>
  <si>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</si>
  <si>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</si>
  <si>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</si>
  <si>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</si>
  <si>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</si>
  <si>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</si>
  <si>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</si>
  <si>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</si>
  <si>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</si>
  <si>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</si>
  <si>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</si>
  <si>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</si>
  <si>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</si>
  <si>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</si>
  <si>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</si>
  <si>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</si>
  <si>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</si>
  <si>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</si>
  <si>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</si>
  <si>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</si>
  <si>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</si>
  <si>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</si>
  <si>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</si>
  <si>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</si>
  <si>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</si>
  <si>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</si>
  <si>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</si>
  <si>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</si>
  <si>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</si>
  <si>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</si>
  <si>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</si>
  <si>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</si>
  <si>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</si>
  <si>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</si>
  <si>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</si>
  <si>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</si>
  <si>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</si>
  <si>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</si>
  <si>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</si>
  <si>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</si>
  <si>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</si>
  <si>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</si>
  <si>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</si>
  <si>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</si>
  <si>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</si>
  <si>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</si>
  <si>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</si>
  <si>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</si>
  <si>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</si>
  <si>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</si>
  <si>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</si>
  <si>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</si>
  <si>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</si>
  <si>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</si>
  <si>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</si>
  <si>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</si>
  <si>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</si>
  <si>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</si>
  <si>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</si>
  <si>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</si>
  <si>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</si>
  <si>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</si>
  <si>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</si>
  <si>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</si>
  <si>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</si>
  <si>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</si>
  <si>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</si>
  <si>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</si>
  <si>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</si>
  <si>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</si>
  <si>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</si>
  <si>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</si>
  <si>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</si>
  <si>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</si>
  <si>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</si>
  <si>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</si>
  <si>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</si>
  <si>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</si>
  <si>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</si>
  <si>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</si>
  <si>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</si>
  <si>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</si>
  <si>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</si>
  <si>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</si>
  <si>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</si>
  <si>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</si>
  <si>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</si>
  <si>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</si>
  <si>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</si>
  <si>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</si>
  <si>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</si>
  <si>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</si>
  <si>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</si>
  <si>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</si>
  <si>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</si>
  <si>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</si>
  <si>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</si>
  <si>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</si>
  <si>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</si>
  <si>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</si>
  <si>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</si>
  <si>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</si>
  <si>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</si>
  <si>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</si>
  <si>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</si>
  <si>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</si>
  <si>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</si>
  <si>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</si>
  <si>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</si>
  <si>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</si>
  <si>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</si>
  <si>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</si>
  <si>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TRANSFERENCIAS DEL EXTERIOR</t>
  </si>
  <si>
    <t>CONSTRUCCIÓN EN BIENES NO CAPITALIZABLES</t>
  </si>
  <si>
    <t>RESULTADO DEL EJERCICIO (AHORRO/DESAHORRO)</t>
  </si>
  <si>
    <t>Municipio Puerto Vallarta</t>
  </si>
  <si>
    <t>C. RODOLFO DOMÍNGUEZ MONROY</t>
  </si>
  <si>
    <t>C.P.A. RICARDO RENE RODRIGUEZ RAMIREZ</t>
  </si>
  <si>
    <t>PRESIDENTE MUNICIPAL INTERINO</t>
  </si>
  <si>
    <t>TESORERO MUNICIPAL</t>
  </si>
  <si>
    <t>2019</t>
  </si>
  <si>
    <t>DEL 1 DE ENERO AL 31 DE MARZO DE 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</si>
</sst>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28"/>
      <color indexed="8"/>
      <name val="C39HrP24DhTt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28"/>
      <color theme="1"/>
      <name val="C39HrP24DhTt"/>
      <family val="0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33" borderId="14" xfId="0" applyFont="1" applyFill="1" applyBorder="1" applyAlignment="1">
      <alignment horizontal="left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8" fillId="0" borderId="23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48" fillId="34" borderId="0" xfId="0" applyFont="1" applyFill="1" applyAlignment="1">
      <alignment/>
    </xf>
    <xf numFmtId="0" fontId="48" fillId="34" borderId="0" xfId="0" applyFont="1" applyFill="1" applyAlignment="1">
      <alignment horizontal="left"/>
    </xf>
    <xf numFmtId="165" fontId="48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/>
    </xf>
    <xf numFmtId="0" fontId="48" fillId="34" borderId="0" xfId="0" applyFont="1" applyFill="1" applyBorder="1" applyAlignment="1">
      <alignment horizontal="left"/>
    </xf>
    <xf numFmtId="0" fontId="48" fillId="34" borderId="11" xfId="0" applyFont="1" applyFill="1" applyBorder="1" applyAlignment="1">
      <alignment horizontal="left"/>
    </xf>
    <xf numFmtId="0" fontId="53" fillId="34" borderId="11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165" fontId="53" fillId="34" borderId="11" xfId="0" applyNumberFormat="1" applyFont="1" applyFill="1" applyBorder="1" applyAlignment="1">
      <alignment horizontal="center" vertical="center"/>
    </xf>
    <xf numFmtId="165" fontId="48" fillId="34" borderId="11" xfId="0" applyNumberFormat="1" applyFont="1" applyFill="1" applyBorder="1" applyAlignment="1">
      <alignment horizontal="right" vertical="center"/>
    </xf>
    <xf numFmtId="0" fontId="51" fillId="34" borderId="0" xfId="0" applyFont="1" applyFill="1" applyAlignment="1">
      <alignment horizontal="center"/>
    </xf>
    <xf numFmtId="165" fontId="51" fillId="34" borderId="0" xfId="0" applyNumberFormat="1" applyFont="1" applyFill="1" applyAlignment="1">
      <alignment horizontal="center" vertical="center"/>
    </xf>
    <xf numFmtId="165" fontId="48" fillId="0" borderId="20" xfId="0" applyNumberFormat="1" applyFont="1" applyFill="1" applyBorder="1" applyAlignment="1">
      <alignment horizontal="right" vertical="center"/>
    </xf>
    <xf numFmtId="165" fontId="49" fillId="0" borderId="23" xfId="0" applyNumberFormat="1" applyFont="1" applyFill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wrapText="1"/>
    </xf>
    <xf numFmtId="165" fontId="48" fillId="0" borderId="22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right" wrapText="1"/>
    </xf>
    <xf numFmtId="4" fontId="48" fillId="0" borderId="2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wrapText="1"/>
    </xf>
    <xf numFmtId="0" fontId="49" fillId="33" borderId="23" xfId="0" applyNumberFormat="1" applyFont="1" applyFill="1" applyBorder="1" applyAlignment="1" quotePrefix="1">
      <alignment horizontal="center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6"/>
  <sheetViews>
    <sheetView tabSelected="1" zoomScale="90" zoomScaleNormal="90" zoomScalePageLayoutView="0" workbookViewId="0" topLeftCell="A1">
      <selection activeCell="B4" sqref="B4"/>
    </sheetView>
  </sheetViews>
  <sheetFormatPr defaultColWidth="0" defaultRowHeight="15" zeroHeight="1"/>
  <cols>
    <col min="1" max="1" width="2.7109375" style="1" customWidth="1"/>
    <col min="2" max="2" width="8.00390625" style="4" customWidth="1"/>
    <col min="3" max="3" width="7.8515625" style="4" customWidth="1"/>
    <col min="4" max="13" width="7.28125" style="4" customWidth="1"/>
    <col min="14" max="15" width="10.28125" style="4" customWidth="1"/>
    <col min="16" max="17" width="17.421875" style="22" customWidth="1"/>
    <col min="18" max="18" width="2.7109375" style="1" customWidth="1"/>
    <col min="19" max="16384" width="0" style="1" hidden="1" customWidth="1"/>
  </cols>
  <sheetData>
    <row r="1" spans="1:18" ht="16.5" customHeight="1">
      <c r="A1" s="39"/>
      <c r="B1" s="59" t="s">
        <v>392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39"/>
    </row>
    <row r="2" spans="1:18" ht="16.5" customHeight="1">
      <c r="A2" s="39"/>
      <c r="B2" s="59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39"/>
    </row>
    <row r="3" spans="1:18" ht="16.5" customHeight="1">
      <c r="A3" s="39"/>
      <c r="B3" s="62" t="s">
        <v>398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39"/>
    </row>
    <row r="4" spans="1:18" ht="4.5" customHeight="1">
      <c r="A4" s="39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0"/>
      <c r="Q4" s="21"/>
      <c r="R4" s="39"/>
    </row>
    <row r="5" spans="1:18" ht="3" customHeight="1">
      <c r="A5" s="39"/>
      <c r="R5" s="39"/>
    </row>
    <row r="6" spans="1:18" ht="12.75">
      <c r="A6" s="39"/>
      <c r="B6" s="13" t="s">
        <v>380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4" t="s">
        <v>397</v>
      </c>
      <c r="Q6" s="58">
        <v>2018</v>
      </c>
      <c r="R6" s="39"/>
    </row>
    <row r="7" spans="1:18" ht="2.25" customHeight="1">
      <c r="A7" s="39"/>
      <c r="R7" s="39"/>
    </row>
    <row r="8" spans="1:18" ht="12.75">
      <c r="A8" s="39"/>
      <c r="B8" s="14"/>
      <c r="C8" s="15" t="s">
        <v>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23"/>
      <c r="Q8" s="24"/>
      <c r="R8" s="39"/>
    </row>
    <row r="9" spans="1:18" ht="12.75">
      <c r="A9" s="39"/>
      <c r="B9" s="16" t="s">
        <v>3</v>
      </c>
      <c r="C9" s="17" t="s">
        <v>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0">
        <f>P10+P20+P27+P30+P37+P43+P54+P60</f>
        <v>123548396.76999998</v>
      </c>
      <c r="Q9" s="31">
        <f>Q10+Q20+Q27+Q30+Q37+Q43+Q54+Q60</f>
        <v>768221628.8100001</v>
      </c>
      <c r="R9" s="39"/>
    </row>
    <row r="10" spans="1:18" ht="12.75">
      <c r="A10" s="39"/>
      <c r="B10" s="16" t="s">
        <v>5</v>
      </c>
      <c r="C10" s="17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0">
        <f>SUM(P11:P18)</f>
        <v>104550532.74</v>
      </c>
      <c r="Q10" s="31">
        <f>SUM(Q11:Q18)</f>
        <v>412105667.61</v>
      </c>
      <c r="R10" s="39"/>
    </row>
    <row r="11" spans="1:18" ht="12.75">
      <c r="A11" s="39"/>
      <c r="B11" s="18" t="s">
        <v>7</v>
      </c>
      <c r="C11" s="19" t="s">
        <v>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6">
        <v>112179.54</v>
      </c>
      <c r="Q11" s="51">
        <v>607727.47</v>
      </c>
      <c r="R11" s="39"/>
    </row>
    <row r="12" spans="1:18" ht="12.75">
      <c r="A12" s="39"/>
      <c r="B12" s="18" t="s">
        <v>9</v>
      </c>
      <c r="C12" s="19" t="s">
        <v>10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6">
        <v>103351664.32</v>
      </c>
      <c r="Q12" s="51">
        <v>400225487.64</v>
      </c>
      <c r="R12" s="39"/>
    </row>
    <row r="13" spans="1:18" ht="12.75">
      <c r="A13" s="39"/>
      <c r="B13" s="18" t="s">
        <v>11</v>
      </c>
      <c r="C13" s="19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51">
        <v>0</v>
      </c>
      <c r="Q13" s="51">
        <v>0</v>
      </c>
      <c r="R13" s="39"/>
    </row>
    <row r="14" spans="1:18" ht="12.75">
      <c r="A14" s="39"/>
      <c r="B14" s="18" t="s">
        <v>13</v>
      </c>
      <c r="C14" s="19" t="s">
        <v>14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51">
        <v>0</v>
      </c>
      <c r="Q14" s="26">
        <v>0</v>
      </c>
      <c r="R14" s="39"/>
    </row>
    <row r="15" spans="1:18" ht="12.75">
      <c r="A15" s="39"/>
      <c r="B15" s="18" t="s">
        <v>15</v>
      </c>
      <c r="C15" s="19" t="s">
        <v>16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51">
        <v>0</v>
      </c>
      <c r="Q15" s="26">
        <v>0</v>
      </c>
      <c r="R15" s="39"/>
    </row>
    <row r="16" spans="1:18" ht="12.75">
      <c r="A16" s="39"/>
      <c r="B16" s="18" t="s">
        <v>17</v>
      </c>
      <c r="C16" s="19" t="s">
        <v>18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51">
        <v>0</v>
      </c>
      <c r="Q16" s="26">
        <v>0</v>
      </c>
      <c r="R16" s="39"/>
    </row>
    <row r="17" spans="1:18" ht="12.75">
      <c r="A17" s="51"/>
      <c r="B17" s="51" t="s">
        <v>19</v>
      </c>
      <c r="C17" s="19" t="s">
        <v>20</v>
      </c>
      <c r="D17" s="51"/>
      <c r="E17" s="51"/>
      <c r="F17" s="6"/>
      <c r="G17" s="6"/>
      <c r="H17" s="6"/>
      <c r="I17" s="6"/>
      <c r="J17" s="6"/>
      <c r="K17" s="6"/>
      <c r="L17" s="6"/>
      <c r="M17" s="6"/>
      <c r="N17" s="6"/>
      <c r="O17" s="6"/>
      <c r="P17" s="56">
        <v>1086688.88</v>
      </c>
      <c r="Q17" s="26">
        <v>11272452.5</v>
      </c>
      <c r="R17" s="39"/>
    </row>
    <row r="18" spans="1:18" ht="12.75">
      <c r="A18" s="39"/>
      <c r="B18" s="18" t="s">
        <v>21</v>
      </c>
      <c r="C18" s="19" t="s">
        <v>22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1">
        <v>0</v>
      </c>
      <c r="Q18" s="26">
        <v>0</v>
      </c>
      <c r="R18" s="39"/>
    </row>
    <row r="19" spans="1:18" ht="12.75">
      <c r="A19" s="39"/>
      <c r="B19" s="18"/>
      <c r="C19" s="1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54"/>
      <c r="Q19" s="26"/>
      <c r="R19" s="39"/>
    </row>
    <row r="20" spans="1:18" ht="12.75">
      <c r="A20" s="39"/>
      <c r="B20" s="16" t="s">
        <v>23</v>
      </c>
      <c r="C20" s="17" t="s">
        <v>24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2">
        <f>SUM(P21:P25)</f>
        <v>0</v>
      </c>
      <c r="Q20" s="30">
        <f>SUM(Q21:Q25)</f>
        <v>0</v>
      </c>
      <c r="R20" s="39"/>
    </row>
    <row r="21" spans="1:18" ht="12.75">
      <c r="A21" s="39"/>
      <c r="B21" s="18" t="s">
        <v>25</v>
      </c>
      <c r="C21" s="19" t="s">
        <v>26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51">
        <v>0</v>
      </c>
      <c r="Q21" s="26">
        <v>0</v>
      </c>
      <c r="R21" s="39"/>
    </row>
    <row r="22" spans="1:18" ht="12.75">
      <c r="A22" s="39"/>
      <c r="B22" s="18" t="s">
        <v>27</v>
      </c>
      <c r="C22" s="19" t="s">
        <v>28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51">
        <v>0</v>
      </c>
      <c r="Q22" s="26">
        <v>0</v>
      </c>
      <c r="R22" s="39"/>
    </row>
    <row r="23" spans="1:18" ht="12.75">
      <c r="A23" s="39"/>
      <c r="B23" s="18" t="s">
        <v>29</v>
      </c>
      <c r="C23" s="19" t="s">
        <v>30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1">
        <v>0</v>
      </c>
      <c r="Q23" s="26">
        <v>0</v>
      </c>
      <c r="R23" s="39"/>
    </row>
    <row r="24" spans="1:18" ht="12.75">
      <c r="A24" s="39"/>
      <c r="B24" s="18" t="s">
        <v>31</v>
      </c>
      <c r="C24" s="19" t="s">
        <v>32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51">
        <v>0</v>
      </c>
      <c r="Q24" s="26">
        <v>0</v>
      </c>
      <c r="R24" s="39"/>
    </row>
    <row r="25" spans="1:18" ht="12.75">
      <c r="A25" s="39"/>
      <c r="B25" s="18" t="s">
        <v>33</v>
      </c>
      <c r="C25" s="19" t="s">
        <v>34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51">
        <v>0</v>
      </c>
      <c r="Q25" s="26">
        <v>0</v>
      </c>
      <c r="R25" s="39"/>
    </row>
    <row r="26" spans="1:18" ht="12.75">
      <c r="A26" s="39"/>
      <c r="B26" s="18"/>
      <c r="C26" s="1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51"/>
      <c r="Q26" s="26"/>
      <c r="R26" s="39"/>
    </row>
    <row r="27" spans="1:18" ht="12.75">
      <c r="A27" s="39"/>
      <c r="B27" s="16" t="s">
        <v>35</v>
      </c>
      <c r="C27" s="17" t="s">
        <v>36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2">
        <f>P28</f>
        <v>0</v>
      </c>
      <c r="Q27" s="30">
        <f>Q28</f>
        <v>0</v>
      </c>
      <c r="R27" s="39"/>
    </row>
    <row r="28" spans="1:18" ht="12.75">
      <c r="A28" s="39"/>
      <c r="B28" s="18" t="s">
        <v>37</v>
      </c>
      <c r="C28" s="19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51">
        <v>0</v>
      </c>
      <c r="Q28" s="26">
        <v>0</v>
      </c>
      <c r="R28" s="39"/>
    </row>
    <row r="29" spans="1:18" ht="12.75">
      <c r="A29" s="39"/>
      <c r="B29" s="18"/>
      <c r="C29" s="1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1"/>
      <c r="Q29" s="26"/>
      <c r="R29" s="39"/>
    </row>
    <row r="30" spans="1:18" ht="12.75">
      <c r="A30" s="39"/>
      <c r="B30" s="16" t="s">
        <v>39</v>
      </c>
      <c r="C30" s="17" t="s">
        <v>40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2">
        <f>SUM(P31:P35)</f>
        <v>12836727.96</v>
      </c>
      <c r="Q30" s="30">
        <f>SUM(Q31:Q35)</f>
        <v>140480032.96</v>
      </c>
      <c r="R30" s="39"/>
    </row>
    <row r="31" spans="1:18" ht="12.75">
      <c r="A31" s="39"/>
      <c r="B31" s="18" t="s">
        <v>41</v>
      </c>
      <c r="C31" s="19" t="s">
        <v>42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7">
        <v>655084.55</v>
      </c>
      <c r="Q31" s="57">
        <v>3438280.16</v>
      </c>
      <c r="R31" s="39"/>
    </row>
    <row r="32" spans="1:18" ht="12.75">
      <c r="A32" s="39"/>
      <c r="B32" s="18" t="s">
        <v>43</v>
      </c>
      <c r="C32" s="19" t="s">
        <v>44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1">
        <v>0</v>
      </c>
      <c r="Q32" s="26">
        <v>0</v>
      </c>
      <c r="R32" s="39"/>
    </row>
    <row r="33" spans="1:18" ht="12.75">
      <c r="A33" s="39"/>
      <c r="B33" s="18" t="s">
        <v>45</v>
      </c>
      <c r="C33" s="19" t="s">
        <v>46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7">
        <v>11957681.49</v>
      </c>
      <c r="Q33" s="57">
        <v>130457281.69</v>
      </c>
      <c r="R33" s="39"/>
    </row>
    <row r="34" spans="1:18" ht="12.75">
      <c r="A34" s="39"/>
      <c r="B34" s="18" t="s">
        <v>47</v>
      </c>
      <c r="C34" s="19" t="s">
        <v>48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57">
        <v>32106.14</v>
      </c>
      <c r="Q34" s="57">
        <v>1697713.86</v>
      </c>
      <c r="R34" s="39"/>
    </row>
    <row r="35" spans="1:18" ht="12.75">
      <c r="A35" s="39"/>
      <c r="B35" s="18" t="s">
        <v>49</v>
      </c>
      <c r="C35" s="19" t="s">
        <v>50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57">
        <v>191855.78</v>
      </c>
      <c r="Q35" s="57">
        <f>2784170.45+2102586.8</f>
        <v>4886757.25</v>
      </c>
      <c r="R35" s="39"/>
    </row>
    <row r="36" spans="1:18" ht="12.75">
      <c r="A36" s="39"/>
      <c r="B36" s="18"/>
      <c r="C36" s="1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51"/>
      <c r="Q36" s="26"/>
      <c r="R36" s="39"/>
    </row>
    <row r="37" spans="1:18" ht="12.75">
      <c r="A37" s="39"/>
      <c r="B37" s="16" t="s">
        <v>51</v>
      </c>
      <c r="C37" s="17" t="s">
        <v>52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2">
        <f>SUM(P38:P41)</f>
        <v>1785342.36</v>
      </c>
      <c r="Q37" s="30">
        <f>SUM(Q38:Q41)</f>
        <v>11164083.21</v>
      </c>
      <c r="R37" s="39"/>
    </row>
    <row r="38" spans="1:18" ht="12.75">
      <c r="A38" s="39"/>
      <c r="B38" s="18" t="s">
        <v>53</v>
      </c>
      <c r="C38" s="19" t="s">
        <v>54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57">
        <v>0</v>
      </c>
      <c r="Q38" s="57">
        <v>0</v>
      </c>
      <c r="R38" s="39"/>
    </row>
    <row r="39" spans="1:18" ht="12.75">
      <c r="A39" s="39"/>
      <c r="B39" s="18" t="s">
        <v>55</v>
      </c>
      <c r="C39" s="19" t="s">
        <v>56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51">
        <v>0</v>
      </c>
      <c r="Q39" s="26">
        <v>0</v>
      </c>
      <c r="R39" s="39"/>
    </row>
    <row r="40" spans="1:18" ht="12.75">
      <c r="A40" s="39"/>
      <c r="B40" s="18" t="s">
        <v>57</v>
      </c>
      <c r="C40" s="19" t="s">
        <v>58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51">
        <v>0</v>
      </c>
      <c r="Q40" s="26">
        <v>0</v>
      </c>
      <c r="R40" s="39"/>
    </row>
    <row r="41" spans="1:18" ht="12.75">
      <c r="A41" s="39"/>
      <c r="B41" s="18" t="s">
        <v>59</v>
      </c>
      <c r="C41" s="19" t="s">
        <v>60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57">
        <v>1785342.36</v>
      </c>
      <c r="Q41" s="57">
        <v>11164083.21</v>
      </c>
      <c r="R41" s="39"/>
    </row>
    <row r="42" spans="1:18" ht="12.75">
      <c r="A42" s="39"/>
      <c r="B42" s="18"/>
      <c r="C42" s="1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25"/>
      <c r="Q42" s="26"/>
      <c r="R42" s="39"/>
    </row>
    <row r="43" spans="1:18" ht="12.75">
      <c r="A43" s="39"/>
      <c r="B43" s="16" t="s">
        <v>61</v>
      </c>
      <c r="C43" s="17" t="s">
        <v>62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30">
        <f>SUM(P44:P52)</f>
        <v>1156648.71</v>
      </c>
      <c r="Q43" s="30">
        <f>SUM(Q44:Q52)</f>
        <v>204471845.03</v>
      </c>
      <c r="R43" s="39"/>
    </row>
    <row r="44" spans="1:18" ht="12.75">
      <c r="A44" s="39"/>
      <c r="B44" s="18" t="s">
        <v>63</v>
      </c>
      <c r="C44" s="19" t="s">
        <v>64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25">
        <v>0</v>
      </c>
      <c r="Q44" s="26">
        <v>0</v>
      </c>
      <c r="R44" s="39"/>
    </row>
    <row r="45" spans="1:18" ht="12.75">
      <c r="A45" s="39"/>
      <c r="B45" s="18" t="s">
        <v>65</v>
      </c>
      <c r="C45" s="19" t="s">
        <v>66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25">
        <v>0</v>
      </c>
      <c r="Q45" s="26">
        <v>0</v>
      </c>
      <c r="R45" s="39"/>
    </row>
    <row r="46" spans="1:18" ht="12.75">
      <c r="A46" s="39"/>
      <c r="B46" s="18" t="s">
        <v>67</v>
      </c>
      <c r="C46" s="19" t="s">
        <v>68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25">
        <v>0</v>
      </c>
      <c r="Q46" s="26">
        <v>0</v>
      </c>
      <c r="R46" s="39"/>
    </row>
    <row r="47" spans="1:18" ht="12.75">
      <c r="A47" s="39"/>
      <c r="B47" s="18" t="s">
        <v>69</v>
      </c>
      <c r="C47" s="19" t="s">
        <v>70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25">
        <v>0</v>
      </c>
      <c r="Q47" s="26">
        <v>0</v>
      </c>
      <c r="R47" s="39"/>
    </row>
    <row r="48" spans="1:18" ht="12.75">
      <c r="A48" s="39"/>
      <c r="B48" s="18" t="s">
        <v>71</v>
      </c>
      <c r="C48" s="19" t="s">
        <v>72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25">
        <v>0</v>
      </c>
      <c r="Q48" s="26">
        <v>0</v>
      </c>
      <c r="R48" s="39"/>
    </row>
    <row r="49" spans="1:18" ht="12.75">
      <c r="A49" s="39"/>
      <c r="B49" s="18" t="s">
        <v>73</v>
      </c>
      <c r="C49" s="19" t="s">
        <v>74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5">
        <v>0</v>
      </c>
      <c r="Q49" s="26">
        <v>0</v>
      </c>
      <c r="R49" s="39"/>
    </row>
    <row r="50" spans="1:18" ht="12.75">
      <c r="A50" s="39"/>
      <c r="B50" s="18" t="s">
        <v>75</v>
      </c>
      <c r="C50" s="19" t="s">
        <v>76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25">
        <v>0</v>
      </c>
      <c r="Q50" s="26">
        <v>0</v>
      </c>
      <c r="R50" s="39"/>
    </row>
    <row r="51" spans="1:18" ht="12.75">
      <c r="A51" s="39"/>
      <c r="B51" s="18" t="s">
        <v>77</v>
      </c>
      <c r="C51" s="19" t="s">
        <v>78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25">
        <v>0</v>
      </c>
      <c r="Q51" s="26">
        <v>0</v>
      </c>
      <c r="R51" s="39"/>
    </row>
    <row r="52" spans="1:18" ht="12.75">
      <c r="A52" s="39"/>
      <c r="B52" s="18" t="s">
        <v>79</v>
      </c>
      <c r="C52" s="19" t="s">
        <v>80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57">
        <v>1156648.71</v>
      </c>
      <c r="Q52" s="57">
        <v>204471845.03</v>
      </c>
      <c r="R52" s="39"/>
    </row>
    <row r="53" spans="1:18" ht="12.75">
      <c r="A53" s="39"/>
      <c r="B53" s="18"/>
      <c r="C53" s="19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25"/>
      <c r="Q53" s="26"/>
      <c r="R53" s="39"/>
    </row>
    <row r="54" spans="1:18" ht="12.75">
      <c r="A54" s="39"/>
      <c r="B54" s="16" t="s">
        <v>81</v>
      </c>
      <c r="C54" s="17" t="s">
        <v>82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30">
        <f>SUM(P55:P58)</f>
        <v>0</v>
      </c>
      <c r="Q54" s="30">
        <f>SUM(Q55:Q58)</f>
        <v>0</v>
      </c>
      <c r="R54" s="39"/>
    </row>
    <row r="55" spans="1:18" ht="12.75">
      <c r="A55" s="39"/>
      <c r="B55" s="18" t="s">
        <v>83</v>
      </c>
      <c r="C55" s="19" t="s">
        <v>84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25">
        <v>0</v>
      </c>
      <c r="Q55" s="26">
        <v>0</v>
      </c>
      <c r="R55" s="39"/>
    </row>
    <row r="56" spans="1:18" ht="12.75">
      <c r="A56" s="39"/>
      <c r="B56" s="18" t="s">
        <v>85</v>
      </c>
      <c r="C56" s="19" t="s">
        <v>86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25">
        <v>0</v>
      </c>
      <c r="Q56" s="26">
        <v>0</v>
      </c>
      <c r="R56" s="39"/>
    </row>
    <row r="57" spans="1:18" ht="12.75">
      <c r="A57" s="39"/>
      <c r="B57" s="18" t="s">
        <v>87</v>
      </c>
      <c r="C57" s="19" t="s">
        <v>88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25">
        <v>0</v>
      </c>
      <c r="Q57" s="26">
        <v>0</v>
      </c>
      <c r="R57" s="39"/>
    </row>
    <row r="58" spans="1:18" ht="12.75">
      <c r="A58" s="39"/>
      <c r="B58" s="18" t="s">
        <v>89</v>
      </c>
      <c r="C58" s="19" t="s">
        <v>90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5">
        <v>0</v>
      </c>
      <c r="Q58" s="26">
        <v>0</v>
      </c>
      <c r="R58" s="39"/>
    </row>
    <row r="59" spans="1:18" ht="12.75">
      <c r="A59" s="39"/>
      <c r="B59" s="18"/>
      <c r="C59" s="19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5"/>
      <c r="Q59" s="26"/>
      <c r="R59" s="39"/>
    </row>
    <row r="60" spans="1:18" ht="12.75">
      <c r="A60" s="39"/>
      <c r="B60" s="16" t="s">
        <v>91</v>
      </c>
      <c r="C60" s="17" t="s">
        <v>92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30">
        <f>SUM(P61:P62)</f>
        <v>3219145</v>
      </c>
      <c r="Q60" s="30">
        <f>SUM(Q61:Q62)</f>
        <v>0</v>
      </c>
      <c r="R60" s="39"/>
    </row>
    <row r="61" spans="1:18" ht="12.75">
      <c r="A61" s="39"/>
      <c r="B61" s="18" t="s">
        <v>93</v>
      </c>
      <c r="C61" s="19" t="s">
        <v>94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7">
        <v>3219145</v>
      </c>
      <c r="Q61" s="26">
        <v>0</v>
      </c>
      <c r="R61" s="39"/>
    </row>
    <row r="62" spans="1:18" ht="12.75">
      <c r="A62" s="39"/>
      <c r="B62" s="18" t="s">
        <v>95</v>
      </c>
      <c r="C62" s="19" t="s">
        <v>383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25">
        <v>0</v>
      </c>
      <c r="Q62" s="26">
        <v>0</v>
      </c>
      <c r="R62" s="39"/>
    </row>
    <row r="63" spans="1:18" ht="12.75">
      <c r="A63" s="39"/>
      <c r="B63" s="18"/>
      <c r="C63" s="19" t="s">
        <v>384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25"/>
      <c r="Q63" s="26"/>
      <c r="R63" s="39"/>
    </row>
    <row r="64" spans="1:18" ht="12.75">
      <c r="A64" s="39"/>
      <c r="B64" s="18"/>
      <c r="C64" s="19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25"/>
      <c r="Q64" s="26"/>
      <c r="R64" s="39"/>
    </row>
    <row r="65" spans="1:18" ht="12.75">
      <c r="A65" s="39"/>
      <c r="B65" s="16" t="s">
        <v>96</v>
      </c>
      <c r="C65" s="17" t="s">
        <v>97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30">
        <f>P66+P72</f>
        <v>31189769.59</v>
      </c>
      <c r="Q65" s="30">
        <f>Q66+Q72</f>
        <v>921425093.48</v>
      </c>
      <c r="R65" s="39"/>
    </row>
    <row r="66" spans="1:18" ht="12.75">
      <c r="A66" s="39"/>
      <c r="B66" s="16" t="s">
        <v>98</v>
      </c>
      <c r="C66" s="17" t="s">
        <v>99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30">
        <f>SUM(P67:P70)</f>
        <v>31189769.59</v>
      </c>
      <c r="Q66" s="30">
        <f>SUM(Q67:Q70)</f>
        <v>886261737.15</v>
      </c>
      <c r="R66" s="39"/>
    </row>
    <row r="67" spans="1:18" ht="12.75">
      <c r="A67" s="39"/>
      <c r="B67" s="18" t="s">
        <v>100</v>
      </c>
      <c r="C67" s="19" t="s">
        <v>101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5">
        <v>0</v>
      </c>
      <c r="Q67" s="57">
        <v>635658329.26</v>
      </c>
      <c r="R67" s="39"/>
    </row>
    <row r="68" spans="1:18" ht="12.75">
      <c r="A68" s="39"/>
      <c r="B68" s="18" t="s">
        <v>102</v>
      </c>
      <c r="C68" s="19" t="s">
        <v>103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5">
        <v>0</v>
      </c>
      <c r="Q68" s="57">
        <v>197045388.91</v>
      </c>
      <c r="R68" s="39"/>
    </row>
    <row r="69" spans="1:18" ht="12.75">
      <c r="A69" s="39"/>
      <c r="B69" s="18" t="s">
        <v>104</v>
      </c>
      <c r="C69" s="19" t="s">
        <v>105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7">
        <v>31189769.59</v>
      </c>
      <c r="Q69" s="57">
        <v>53558018.98</v>
      </c>
      <c r="R69" s="39"/>
    </row>
    <row r="70" spans="1:18" ht="12.75">
      <c r="A70" s="39"/>
      <c r="B70" s="18">
        <v>4214</v>
      </c>
      <c r="C70" s="19" t="s">
        <v>64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7">
        <v>0</v>
      </c>
      <c r="Q70" s="57">
        <v>0</v>
      </c>
      <c r="R70" s="39"/>
    </row>
    <row r="71" spans="1:18" ht="12.75">
      <c r="A71" s="39"/>
      <c r="B71" s="18"/>
      <c r="C71" s="19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27"/>
      <c r="Q71" s="26"/>
      <c r="R71" s="39"/>
    </row>
    <row r="72" spans="1:18" ht="12.75">
      <c r="A72" s="39"/>
      <c r="B72" s="16" t="s">
        <v>106</v>
      </c>
      <c r="C72" s="17" t="s">
        <v>107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30">
        <f>SUM(P73:P78)</f>
        <v>0</v>
      </c>
      <c r="Q72" s="30">
        <f>SUM(Q73:Q78)</f>
        <v>35163356.33</v>
      </c>
      <c r="R72" s="39"/>
    </row>
    <row r="73" spans="1:18" ht="12.75">
      <c r="A73" s="39"/>
      <c r="B73" s="18" t="s">
        <v>108</v>
      </c>
      <c r="C73" s="19" t="s">
        <v>109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25">
        <v>0</v>
      </c>
      <c r="Q73" s="26">
        <v>0</v>
      </c>
      <c r="R73" s="39"/>
    </row>
    <row r="74" spans="1:18" ht="12.75">
      <c r="A74" s="39"/>
      <c r="B74" s="18" t="s">
        <v>110</v>
      </c>
      <c r="C74" s="19" t="s">
        <v>111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25">
        <v>0</v>
      </c>
      <c r="Q74" s="26">
        <v>0</v>
      </c>
      <c r="R74" s="39"/>
    </row>
    <row r="75" spans="1:18" ht="12.75">
      <c r="A75" s="39"/>
      <c r="B75" s="18" t="s">
        <v>112</v>
      </c>
      <c r="C75" s="19" t="s">
        <v>113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25">
        <v>0</v>
      </c>
      <c r="Q75" s="26">
        <v>0</v>
      </c>
      <c r="R75" s="39"/>
    </row>
    <row r="76" spans="1:18" ht="12.75">
      <c r="A76" s="39"/>
      <c r="B76" s="18" t="s">
        <v>114</v>
      </c>
      <c r="C76" s="19" t="s">
        <v>115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55">
        <v>0</v>
      </c>
      <c r="Q76" s="57">
        <f>35065917.01+97439.32</f>
        <v>35163356.33</v>
      </c>
      <c r="R76" s="39"/>
    </row>
    <row r="77" spans="1:18" ht="12.75">
      <c r="A77" s="39"/>
      <c r="B77" s="18" t="s">
        <v>116</v>
      </c>
      <c r="C77" s="19" t="s">
        <v>117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25">
        <v>0</v>
      </c>
      <c r="Q77" s="26">
        <v>0</v>
      </c>
      <c r="R77" s="39"/>
    </row>
    <row r="78" spans="1:18" ht="12.75">
      <c r="A78" s="39"/>
      <c r="B78" s="18">
        <v>4226</v>
      </c>
      <c r="C78" s="37" t="s">
        <v>389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25">
        <v>0</v>
      </c>
      <c r="Q78" s="26">
        <v>0</v>
      </c>
      <c r="R78" s="39"/>
    </row>
    <row r="79" spans="1:18" ht="12.75">
      <c r="A79" s="39"/>
      <c r="B79" s="18"/>
      <c r="C79" s="19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25"/>
      <c r="Q79" s="26"/>
      <c r="R79" s="39"/>
    </row>
    <row r="80" spans="1:18" ht="12.75">
      <c r="A80" s="39"/>
      <c r="B80" s="16" t="s">
        <v>118</v>
      </c>
      <c r="C80" s="17" t="s">
        <v>119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30">
        <f>P81+P85+P92+P94+P97</f>
        <v>0</v>
      </c>
      <c r="Q80" s="30">
        <f>Q81+Q85+Q92+Q94+Q97</f>
        <v>0</v>
      </c>
      <c r="R80" s="39"/>
    </row>
    <row r="81" spans="1:18" ht="12.75">
      <c r="A81" s="39"/>
      <c r="B81" s="16" t="s">
        <v>120</v>
      </c>
      <c r="C81" s="17" t="s">
        <v>121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30">
        <f>SUM(P82:P83)</f>
        <v>0</v>
      </c>
      <c r="Q81" s="30">
        <f>SUM(Q82:Q83)</f>
        <v>0</v>
      </c>
      <c r="R81" s="39"/>
    </row>
    <row r="82" spans="1:18" ht="12.75">
      <c r="A82" s="39"/>
      <c r="B82" s="18" t="s">
        <v>122</v>
      </c>
      <c r="C82" s="19" t="s">
        <v>123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25">
        <v>0</v>
      </c>
      <c r="Q82" s="26">
        <v>0</v>
      </c>
      <c r="R82" s="39"/>
    </row>
    <row r="83" spans="1:18" ht="12.75">
      <c r="A83" s="39"/>
      <c r="B83" s="18" t="s">
        <v>124</v>
      </c>
      <c r="C83" s="19" t="s">
        <v>125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25">
        <v>0</v>
      </c>
      <c r="Q83" s="26">
        <v>0</v>
      </c>
      <c r="R83" s="39"/>
    </row>
    <row r="84" spans="1:18" ht="12.75">
      <c r="A84" s="39"/>
      <c r="B84" s="18"/>
      <c r="C84" s="19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25"/>
      <c r="Q84" s="26"/>
      <c r="R84" s="39"/>
    </row>
    <row r="85" spans="1:18" ht="12.75">
      <c r="A85" s="39"/>
      <c r="B85" s="16" t="s">
        <v>126</v>
      </c>
      <c r="C85" s="17" t="s">
        <v>127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30">
        <f>SUM(P86:P90)</f>
        <v>0</v>
      </c>
      <c r="Q85" s="30">
        <f>SUM(Q86:Q90)</f>
        <v>0</v>
      </c>
      <c r="R85" s="39"/>
    </row>
    <row r="86" spans="1:18" ht="12.75">
      <c r="A86" s="39"/>
      <c r="B86" s="18" t="s">
        <v>128</v>
      </c>
      <c r="C86" s="19" t="s">
        <v>129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25">
        <v>0</v>
      </c>
      <c r="Q86" s="26">
        <v>0</v>
      </c>
      <c r="R86" s="39"/>
    </row>
    <row r="87" spans="1:18" ht="12.75">
      <c r="A87" s="39"/>
      <c r="B87" s="18" t="s">
        <v>130</v>
      </c>
      <c r="C87" s="19" t="s">
        <v>131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25">
        <v>0</v>
      </c>
      <c r="Q87" s="26">
        <v>0</v>
      </c>
      <c r="R87" s="39"/>
    </row>
    <row r="88" spans="1:18" ht="12.75">
      <c r="A88" s="39"/>
      <c r="B88" s="18" t="s">
        <v>132</v>
      </c>
      <c r="C88" s="19" t="s">
        <v>133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25">
        <v>0</v>
      </c>
      <c r="Q88" s="26">
        <v>0</v>
      </c>
      <c r="R88" s="39"/>
    </row>
    <row r="89" spans="1:18" ht="12.75">
      <c r="A89" s="39"/>
      <c r="B89" s="18" t="s">
        <v>134</v>
      </c>
      <c r="C89" s="19" t="s">
        <v>135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25">
        <v>0</v>
      </c>
      <c r="Q89" s="26">
        <v>0</v>
      </c>
      <c r="R89" s="39"/>
    </row>
    <row r="90" spans="1:18" ht="12.75">
      <c r="A90" s="39"/>
      <c r="B90" s="18" t="s">
        <v>136</v>
      </c>
      <c r="C90" s="19" t="s">
        <v>137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25">
        <v>0</v>
      </c>
      <c r="Q90" s="26">
        <v>0</v>
      </c>
      <c r="R90" s="39"/>
    </row>
    <row r="91" spans="1:18" ht="12.75">
      <c r="A91" s="39"/>
      <c r="B91" s="18"/>
      <c r="C91" s="19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25"/>
      <c r="Q91" s="26"/>
      <c r="R91" s="39"/>
    </row>
    <row r="92" spans="1:18" ht="12.75">
      <c r="A92" s="39"/>
      <c r="B92" s="16" t="s">
        <v>138</v>
      </c>
      <c r="C92" s="17" t="s">
        <v>139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30">
        <v>0</v>
      </c>
      <c r="Q92" s="31">
        <v>0</v>
      </c>
      <c r="R92" s="39"/>
    </row>
    <row r="93" spans="1:18" ht="12.75">
      <c r="A93" s="39"/>
      <c r="B93" s="16"/>
      <c r="C93" s="1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32"/>
      <c r="Q93" s="33"/>
      <c r="R93" s="39"/>
    </row>
    <row r="94" spans="1:18" ht="12.75">
      <c r="A94" s="39"/>
      <c r="B94" s="16" t="s">
        <v>140</v>
      </c>
      <c r="C94" s="17" t="s">
        <v>141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30">
        <f>P95</f>
        <v>0</v>
      </c>
      <c r="Q94" s="30">
        <f>Q95</f>
        <v>0</v>
      </c>
      <c r="R94" s="39"/>
    </row>
    <row r="95" spans="1:18" ht="12.75">
      <c r="A95" s="39"/>
      <c r="B95" s="18" t="s">
        <v>142</v>
      </c>
      <c r="C95" s="19" t="s">
        <v>141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25">
        <v>0</v>
      </c>
      <c r="Q95" s="26">
        <v>0</v>
      </c>
      <c r="R95" s="39"/>
    </row>
    <row r="96" spans="1:18" ht="12.75">
      <c r="A96" s="39"/>
      <c r="B96" s="18"/>
      <c r="C96" s="19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25"/>
      <c r="Q96" s="26"/>
      <c r="R96" s="39"/>
    </row>
    <row r="97" spans="1:18" ht="12.75">
      <c r="A97" s="39"/>
      <c r="B97" s="16" t="s">
        <v>143</v>
      </c>
      <c r="C97" s="17" t="s">
        <v>157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30">
        <f>SUM(P98:P104)</f>
        <v>0</v>
      </c>
      <c r="Q97" s="30">
        <f>SUM(Q98:Q104)</f>
        <v>0</v>
      </c>
      <c r="R97" s="39"/>
    </row>
    <row r="98" spans="1:18" ht="12.75">
      <c r="A98" s="39"/>
      <c r="B98" s="18" t="s">
        <v>144</v>
      </c>
      <c r="C98" s="19" t="s">
        <v>145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25">
        <v>0</v>
      </c>
      <c r="Q98" s="26">
        <v>0</v>
      </c>
      <c r="R98" s="39"/>
    </row>
    <row r="99" spans="1:18" ht="12.75">
      <c r="A99" s="39"/>
      <c r="B99" s="18" t="s">
        <v>146</v>
      </c>
      <c r="C99" s="19" t="s">
        <v>147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25">
        <v>0</v>
      </c>
      <c r="Q99" s="26">
        <v>0</v>
      </c>
      <c r="R99" s="39"/>
    </row>
    <row r="100" spans="1:18" ht="12.75">
      <c r="A100" s="39"/>
      <c r="B100" s="18" t="s">
        <v>148</v>
      </c>
      <c r="C100" s="19" t="s">
        <v>149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25">
        <v>0</v>
      </c>
      <c r="Q100" s="26">
        <v>0</v>
      </c>
      <c r="R100" s="39"/>
    </row>
    <row r="101" spans="1:18" ht="12.75">
      <c r="A101" s="39"/>
      <c r="B101" s="18" t="s">
        <v>150</v>
      </c>
      <c r="C101" s="19" t="s">
        <v>151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25">
        <v>0</v>
      </c>
      <c r="Q101" s="26">
        <v>0</v>
      </c>
      <c r="R101" s="39"/>
    </row>
    <row r="102" spans="1:18" ht="12.75">
      <c r="A102" s="39"/>
      <c r="B102" s="18" t="s">
        <v>152</v>
      </c>
      <c r="C102" s="19" t="s">
        <v>153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25">
        <v>0</v>
      </c>
      <c r="Q102" s="26">
        <v>0</v>
      </c>
      <c r="R102" s="39"/>
    </row>
    <row r="103" spans="1:18" ht="12.75">
      <c r="A103" s="39"/>
      <c r="B103" s="18" t="s">
        <v>154</v>
      </c>
      <c r="C103" s="19" t="s">
        <v>155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25">
        <v>0</v>
      </c>
      <c r="Q103" s="26">
        <v>0</v>
      </c>
      <c r="R103" s="39"/>
    </row>
    <row r="104" spans="1:18" ht="12.75">
      <c r="A104" s="39"/>
      <c r="B104" s="18" t="s">
        <v>156</v>
      </c>
      <c r="C104" s="19" t="s">
        <v>157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25">
        <v>0</v>
      </c>
      <c r="Q104" s="26">
        <v>0</v>
      </c>
      <c r="R104" s="39"/>
    </row>
    <row r="105" spans="1:18" ht="12.75">
      <c r="A105" s="39"/>
      <c r="B105" s="18"/>
      <c r="C105" s="19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25"/>
      <c r="Q105" s="26"/>
      <c r="R105" s="39"/>
    </row>
    <row r="106" spans="1:18" ht="12.75">
      <c r="A106" s="39"/>
      <c r="B106" s="29"/>
      <c r="C106" s="9" t="s">
        <v>381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0">
        <f>P9+P65+P80</f>
        <v>154738166.35999998</v>
      </c>
      <c r="Q106" s="30">
        <f>Q9+Q65+Q80</f>
        <v>1689646722.29</v>
      </c>
      <c r="R106" s="39"/>
    </row>
    <row r="107" spans="1:18" ht="12.75">
      <c r="A107" s="39"/>
      <c r="B107" s="18"/>
      <c r="C107" s="19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25"/>
      <c r="Q107" s="26"/>
      <c r="R107" s="39"/>
    </row>
    <row r="108" spans="1:18" ht="12.75">
      <c r="A108" s="39"/>
      <c r="B108" s="16"/>
      <c r="C108" s="17" t="s"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25"/>
      <c r="Q108" s="26"/>
      <c r="R108" s="39"/>
    </row>
    <row r="109" spans="1:18" ht="12.75">
      <c r="A109" s="39"/>
      <c r="B109" s="16" t="s">
        <v>158</v>
      </c>
      <c r="C109" s="17" t="s">
        <v>159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30">
        <f>P110+P118+P129</f>
        <v>131943981.66</v>
      </c>
      <c r="Q109" s="30">
        <f>Q110+Q118+Q129</f>
        <v>1078907262.44</v>
      </c>
      <c r="R109" s="39"/>
    </row>
    <row r="110" spans="1:18" ht="12.75">
      <c r="A110" s="39"/>
      <c r="B110" s="16" t="s">
        <v>160</v>
      </c>
      <c r="C110" s="17" t="s">
        <v>161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30">
        <f>SUM(P111:P116)</f>
        <v>80766878.19</v>
      </c>
      <c r="Q110" s="30">
        <f>SUM(Q111:Q116)</f>
        <v>665889983.01</v>
      </c>
      <c r="R110" s="39"/>
    </row>
    <row r="111" spans="1:18" ht="12.75">
      <c r="A111" s="39"/>
      <c r="B111" s="18" t="s">
        <v>162</v>
      </c>
      <c r="C111" s="19" t="s">
        <v>163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7">
        <v>47771611.66</v>
      </c>
      <c r="Q111" s="57">
        <v>326769863.89</v>
      </c>
      <c r="R111" s="39"/>
    </row>
    <row r="112" spans="1:18" ht="12.75">
      <c r="A112" s="39"/>
      <c r="B112" s="18" t="s">
        <v>164</v>
      </c>
      <c r="C112" s="19" t="s">
        <v>165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7">
        <v>16147459.15</v>
      </c>
      <c r="Q112" s="57">
        <v>109566187.77</v>
      </c>
      <c r="R112" s="39"/>
    </row>
    <row r="113" spans="1:18" ht="12.75">
      <c r="A113" s="39"/>
      <c r="B113" s="18" t="s">
        <v>166</v>
      </c>
      <c r="C113" s="19" t="s">
        <v>167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7">
        <v>829790.68</v>
      </c>
      <c r="Q113" s="57">
        <v>74210546.07</v>
      </c>
      <c r="R113" s="39"/>
    </row>
    <row r="114" spans="1:18" ht="12.75">
      <c r="A114" s="39"/>
      <c r="B114" s="18" t="s">
        <v>168</v>
      </c>
      <c r="C114" s="19" t="s">
        <v>169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57">
        <v>13277168.72</v>
      </c>
      <c r="Q114" s="57">
        <v>94791975.45</v>
      </c>
      <c r="R114" s="39"/>
    </row>
    <row r="115" spans="1:18" ht="12.75">
      <c r="A115" s="39"/>
      <c r="B115" s="18" t="s">
        <v>170</v>
      </c>
      <c r="C115" s="19" t="s">
        <v>171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7">
        <v>2736380.81</v>
      </c>
      <c r="Q115" s="57">
        <v>46188248.6</v>
      </c>
      <c r="R115" s="39"/>
    </row>
    <row r="116" spans="1:18" ht="12.75">
      <c r="A116" s="39"/>
      <c r="B116" s="18" t="s">
        <v>172</v>
      </c>
      <c r="C116" s="19" t="s">
        <v>173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7">
        <v>4467.17</v>
      </c>
      <c r="Q116" s="57">
        <v>14363161.23</v>
      </c>
      <c r="R116" s="39"/>
    </row>
    <row r="117" spans="1:18" ht="12.75">
      <c r="A117" s="39"/>
      <c r="B117" s="18"/>
      <c r="C117" s="19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27"/>
      <c r="Q117" s="26"/>
      <c r="R117" s="39"/>
    </row>
    <row r="118" spans="1:18" ht="12.75">
      <c r="A118" s="39"/>
      <c r="B118" s="16" t="s">
        <v>174</v>
      </c>
      <c r="C118" s="17" t="s">
        <v>175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30">
        <f>SUM(P119:P127)</f>
        <v>19767429.59</v>
      </c>
      <c r="Q118" s="30">
        <f>SUM(Q119:Q127)</f>
        <v>154767388.60000002</v>
      </c>
      <c r="R118" s="39"/>
    </row>
    <row r="119" spans="1:18" ht="12.75">
      <c r="A119" s="39"/>
      <c r="B119" s="18" t="s">
        <v>176</v>
      </c>
      <c r="C119" s="19" t="s">
        <v>177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7">
        <v>784035.38</v>
      </c>
      <c r="Q119" s="57">
        <v>8245146.75</v>
      </c>
      <c r="R119" s="39"/>
    </row>
    <row r="120" spans="1:18" ht="12.75">
      <c r="A120" s="39"/>
      <c r="B120" s="18" t="s">
        <v>178</v>
      </c>
      <c r="C120" s="19" t="s">
        <v>179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7">
        <v>353787.91</v>
      </c>
      <c r="Q120" s="57">
        <v>2896113.22</v>
      </c>
      <c r="R120" s="39"/>
    </row>
    <row r="121" spans="1:18" ht="12.75">
      <c r="A121" s="39"/>
      <c r="B121" s="18" t="s">
        <v>180</v>
      </c>
      <c r="C121" s="19" t="s">
        <v>181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7"/>
      <c r="Q121" s="57">
        <v>1816</v>
      </c>
      <c r="R121" s="39"/>
    </row>
    <row r="122" spans="1:18" ht="12.75">
      <c r="A122" s="39"/>
      <c r="B122" s="18" t="s">
        <v>182</v>
      </c>
      <c r="C122" s="19" t="s">
        <v>183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7">
        <v>718009.22</v>
      </c>
      <c r="Q122" s="57">
        <v>10846886.48</v>
      </c>
      <c r="R122" s="39"/>
    </row>
    <row r="123" spans="1:18" ht="12.75">
      <c r="A123" s="39"/>
      <c r="B123" s="18" t="s">
        <v>184</v>
      </c>
      <c r="C123" s="19" t="s">
        <v>185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7">
        <v>169011.83</v>
      </c>
      <c r="Q123" s="57">
        <v>1400798.8</v>
      </c>
      <c r="R123" s="39"/>
    </row>
    <row r="124" spans="1:18" ht="12.75">
      <c r="A124" s="39"/>
      <c r="B124" s="18" t="s">
        <v>186</v>
      </c>
      <c r="C124" s="19" t="s">
        <v>187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7">
        <v>14317072.95</v>
      </c>
      <c r="Q124" s="57">
        <v>102112215.87</v>
      </c>
      <c r="R124" s="39"/>
    </row>
    <row r="125" spans="1:18" ht="12.75">
      <c r="A125" s="39"/>
      <c r="B125" s="18" t="s">
        <v>188</v>
      </c>
      <c r="C125" s="19" t="s">
        <v>189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7">
        <v>19206.69</v>
      </c>
      <c r="Q125" s="57">
        <v>3664981.94</v>
      </c>
      <c r="R125" s="39"/>
    </row>
    <row r="126" spans="1:18" ht="12.75">
      <c r="A126" s="39"/>
      <c r="B126" s="18" t="s">
        <v>190</v>
      </c>
      <c r="C126" s="19" t="s">
        <v>191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7">
        <v>3414.16</v>
      </c>
      <c r="Q126" s="57">
        <v>1907231.54</v>
      </c>
      <c r="R126" s="39"/>
    </row>
    <row r="127" spans="1:18" ht="12.75">
      <c r="A127" s="39"/>
      <c r="B127" s="18" t="s">
        <v>192</v>
      </c>
      <c r="C127" s="19" t="s">
        <v>193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7">
        <v>3402891.45</v>
      </c>
      <c r="Q127" s="57">
        <v>23692198</v>
      </c>
      <c r="R127" s="39"/>
    </row>
    <row r="128" spans="1:18" ht="12.75">
      <c r="A128" s="39"/>
      <c r="B128" s="18"/>
      <c r="C128" s="19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27"/>
      <c r="Q128" s="26"/>
      <c r="R128" s="39"/>
    </row>
    <row r="129" spans="1:18" ht="12.75">
      <c r="A129" s="39"/>
      <c r="B129" s="16" t="s">
        <v>194</v>
      </c>
      <c r="C129" s="17" t="s">
        <v>195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30">
        <f>SUM(P130:P138)</f>
        <v>31409673.88</v>
      </c>
      <c r="Q129" s="30">
        <f>SUM(Q130:Q138)</f>
        <v>258249890.83000004</v>
      </c>
      <c r="R129" s="39"/>
    </row>
    <row r="130" spans="1:18" ht="12.75">
      <c r="A130" s="39"/>
      <c r="B130" s="18" t="s">
        <v>196</v>
      </c>
      <c r="C130" s="19" t="s">
        <v>197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7">
        <v>13777867.97</v>
      </c>
      <c r="Q130" s="57">
        <v>53593275.74</v>
      </c>
      <c r="R130" s="39"/>
    </row>
    <row r="131" spans="1:18" ht="12.75">
      <c r="A131" s="39"/>
      <c r="B131" s="18" t="s">
        <v>198</v>
      </c>
      <c r="C131" s="19" t="s">
        <v>199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7">
        <v>2720800.66</v>
      </c>
      <c r="Q131" s="57">
        <v>23967295.21</v>
      </c>
      <c r="R131" s="39"/>
    </row>
    <row r="132" spans="1:18" ht="12.75">
      <c r="A132" s="39"/>
      <c r="B132" s="18" t="s">
        <v>200</v>
      </c>
      <c r="C132" s="19" t="s">
        <v>201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7">
        <v>1255905.04</v>
      </c>
      <c r="Q132" s="57">
        <v>75652927.4</v>
      </c>
      <c r="R132" s="39"/>
    </row>
    <row r="133" spans="1:18" ht="12.75">
      <c r="A133" s="39"/>
      <c r="B133" s="18" t="s">
        <v>202</v>
      </c>
      <c r="C133" s="19" t="s">
        <v>203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7">
        <v>4870121.65</v>
      </c>
      <c r="Q133" s="57">
        <v>4990492.34</v>
      </c>
      <c r="R133" s="39"/>
    </row>
    <row r="134" spans="1:18" ht="12.75">
      <c r="A134" s="39"/>
      <c r="B134" s="18" t="s">
        <v>204</v>
      </c>
      <c r="C134" s="19" t="s">
        <v>205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7">
        <v>4914939.87</v>
      </c>
      <c r="Q134" s="57">
        <v>20010117.89</v>
      </c>
      <c r="R134" s="39"/>
    </row>
    <row r="135" spans="1:18" ht="12.75">
      <c r="A135" s="39"/>
      <c r="B135" s="18" t="s">
        <v>206</v>
      </c>
      <c r="C135" s="19" t="s">
        <v>207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7">
        <v>3008240.95</v>
      </c>
      <c r="Q135" s="57">
        <v>15573596.76</v>
      </c>
      <c r="R135" s="39"/>
    </row>
    <row r="136" spans="1:18" ht="12.75">
      <c r="A136" s="39"/>
      <c r="B136" s="18" t="s">
        <v>208</v>
      </c>
      <c r="C136" s="19" t="s">
        <v>209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7">
        <v>352980.46</v>
      </c>
      <c r="Q136" s="57">
        <v>2522797.59</v>
      </c>
      <c r="R136" s="39"/>
    </row>
    <row r="137" spans="1:18" ht="12.75">
      <c r="A137" s="39"/>
      <c r="B137" s="18" t="s">
        <v>210</v>
      </c>
      <c r="C137" s="19" t="s">
        <v>211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7">
        <v>422160.4</v>
      </c>
      <c r="Q137" s="57">
        <v>13049222.9</v>
      </c>
      <c r="R137" s="39"/>
    </row>
    <row r="138" spans="1:18" ht="12.75">
      <c r="A138" s="39"/>
      <c r="B138" s="18" t="s">
        <v>212</v>
      </c>
      <c r="C138" s="19" t="s">
        <v>213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7">
        <v>86656.88</v>
      </c>
      <c r="Q138" s="57">
        <v>48890165</v>
      </c>
      <c r="R138" s="39"/>
    </row>
    <row r="139" spans="1:18" ht="12.75">
      <c r="A139" s="39"/>
      <c r="B139" s="18"/>
      <c r="C139" s="19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27"/>
      <c r="Q139" s="26"/>
      <c r="R139" s="39"/>
    </row>
    <row r="140" spans="1:18" ht="12.75">
      <c r="A140" s="39"/>
      <c r="B140" s="16" t="s">
        <v>214</v>
      </c>
      <c r="C140" s="17" t="s">
        <v>215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30">
        <f>P141+P145+P149+P153+P159+P164+P168+P171+P178</f>
        <v>68341171.11</v>
      </c>
      <c r="Q140" s="30">
        <f>Q141+Q145+Q149+Q153+Q159+Q164+Q168+Q171+Q178</f>
        <v>367234479.76</v>
      </c>
      <c r="R140" s="39"/>
    </row>
    <row r="141" spans="1:18" ht="12.75">
      <c r="A141" s="39"/>
      <c r="B141" s="16" t="s">
        <v>216</v>
      </c>
      <c r="C141" s="17" t="s">
        <v>109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30">
        <f>SUM(P142:P143)</f>
        <v>26602415.72</v>
      </c>
      <c r="Q141" s="30">
        <f>SUM(Q142:Q143)</f>
        <v>137136289.07</v>
      </c>
      <c r="R141" s="39"/>
    </row>
    <row r="142" spans="1:18" ht="12.75">
      <c r="A142" s="39"/>
      <c r="B142" s="18" t="s">
        <v>217</v>
      </c>
      <c r="C142" s="19" t="s">
        <v>218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3">
        <v>0</v>
      </c>
      <c r="Q142" s="26">
        <v>0</v>
      </c>
      <c r="R142" s="39"/>
    </row>
    <row r="143" spans="1:18" ht="12.75">
      <c r="A143" s="39"/>
      <c r="B143" s="18" t="s">
        <v>219</v>
      </c>
      <c r="C143" s="19" t="s">
        <v>220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57">
        <v>26602415.72</v>
      </c>
      <c r="Q143" s="57">
        <v>137136289.07</v>
      </c>
      <c r="R143" s="39"/>
    </row>
    <row r="144" spans="1:18" ht="12.75">
      <c r="A144" s="39"/>
      <c r="B144" s="18"/>
      <c r="C144" s="19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25"/>
      <c r="Q144" s="26"/>
      <c r="R144" s="39"/>
    </row>
    <row r="145" spans="1:18" ht="12.75">
      <c r="A145" s="39"/>
      <c r="B145" s="16" t="s">
        <v>221</v>
      </c>
      <c r="C145" s="17" t="s">
        <v>222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30">
        <f>SUM(P146:P147)</f>
        <v>29142460.25</v>
      </c>
      <c r="Q145" s="30">
        <f>SUM(Q146:Q147)</f>
        <v>101925627.36</v>
      </c>
      <c r="R145" s="39"/>
    </row>
    <row r="146" spans="1:18" ht="12.75">
      <c r="A146" s="39"/>
      <c r="B146" s="18" t="s">
        <v>223</v>
      </c>
      <c r="C146" s="19" t="s">
        <v>224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57">
        <v>29142460.25</v>
      </c>
      <c r="Q146" s="57">
        <v>101925627.36</v>
      </c>
      <c r="R146" s="39"/>
    </row>
    <row r="147" spans="1:18" ht="12.75">
      <c r="A147" s="39"/>
      <c r="B147" s="18" t="s">
        <v>225</v>
      </c>
      <c r="C147" s="19" t="s">
        <v>226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25">
        <v>0</v>
      </c>
      <c r="Q147" s="26">
        <v>0</v>
      </c>
      <c r="R147" s="39"/>
    </row>
    <row r="148" spans="1:18" ht="12.75">
      <c r="A148" s="39"/>
      <c r="B148" s="18"/>
      <c r="C148" s="19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25"/>
      <c r="Q148" s="26"/>
      <c r="R148" s="39"/>
    </row>
    <row r="149" spans="1:18" ht="12.75">
      <c r="A149" s="39"/>
      <c r="B149" s="16" t="s">
        <v>227</v>
      </c>
      <c r="C149" s="17" t="s">
        <v>113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31">
        <f>SUM(P150:P151)</f>
        <v>0</v>
      </c>
      <c r="Q149" s="31">
        <f>SUM(Q150:Q151)</f>
        <v>0</v>
      </c>
      <c r="R149" s="39"/>
    </row>
    <row r="150" spans="1:18" ht="12.75">
      <c r="A150" s="39"/>
      <c r="B150" s="18" t="s">
        <v>228</v>
      </c>
      <c r="C150" s="19" t="s">
        <v>229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25">
        <v>0</v>
      </c>
      <c r="Q150" s="26">
        <v>0</v>
      </c>
      <c r="R150" s="39"/>
    </row>
    <row r="151" spans="1:18" ht="12.75">
      <c r="A151" s="39"/>
      <c r="B151" s="18" t="s">
        <v>230</v>
      </c>
      <c r="C151" s="19" t="s">
        <v>231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25">
        <v>0</v>
      </c>
      <c r="Q151" s="26">
        <v>0</v>
      </c>
      <c r="R151" s="39"/>
    </row>
    <row r="152" spans="1:18" ht="12.75">
      <c r="A152" s="39"/>
      <c r="B152" s="18"/>
      <c r="C152" s="19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25"/>
      <c r="Q152" s="26"/>
      <c r="R152" s="39"/>
    </row>
    <row r="153" spans="1:18" ht="12.75">
      <c r="A153" s="39"/>
      <c r="B153" s="16" t="s">
        <v>232</v>
      </c>
      <c r="C153" s="17" t="s">
        <v>115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30">
        <f>SUM(P154:P157)</f>
        <v>685137.55</v>
      </c>
      <c r="Q153" s="30">
        <f>SUM(Q154:Q157)</f>
        <v>48413217.06</v>
      </c>
      <c r="R153" s="39"/>
    </row>
    <row r="154" spans="1:18" ht="12.75">
      <c r="A154" s="39"/>
      <c r="B154" s="18" t="s">
        <v>233</v>
      </c>
      <c r="C154" s="19" t="s">
        <v>234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7">
        <v>18746.88</v>
      </c>
      <c r="Q154" s="57">
        <v>14686612.88</v>
      </c>
      <c r="R154" s="39"/>
    </row>
    <row r="155" spans="1:18" ht="12.75">
      <c r="A155" s="39"/>
      <c r="B155" s="18" t="s">
        <v>235</v>
      </c>
      <c r="C155" s="19" t="s">
        <v>236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5">
        <v>0</v>
      </c>
      <c r="Q155" s="57">
        <v>30320527.21</v>
      </c>
      <c r="R155" s="39"/>
    </row>
    <row r="156" spans="1:18" ht="12.75">
      <c r="A156" s="39"/>
      <c r="B156" s="18" t="s">
        <v>237</v>
      </c>
      <c r="C156" s="19" t="s">
        <v>238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7">
        <v>666390.67</v>
      </c>
      <c r="Q156" s="57">
        <v>3406076.97</v>
      </c>
      <c r="R156" s="39"/>
    </row>
    <row r="157" spans="1:18" ht="12.75">
      <c r="A157" s="39"/>
      <c r="B157" s="18" t="s">
        <v>239</v>
      </c>
      <c r="C157" s="19" t="s">
        <v>240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25"/>
      <c r="Q157" s="26">
        <v>0</v>
      </c>
      <c r="R157" s="39"/>
    </row>
    <row r="158" spans="1:18" ht="12.75">
      <c r="A158" s="39"/>
      <c r="B158" s="18"/>
      <c r="C158" s="19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25"/>
      <c r="Q158" s="26"/>
      <c r="R158" s="39"/>
    </row>
    <row r="159" spans="1:18" ht="12.75">
      <c r="A159" s="39"/>
      <c r="B159" s="16" t="s">
        <v>241</v>
      </c>
      <c r="C159" s="17" t="s">
        <v>117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30">
        <f>SUM(P160:P162)</f>
        <v>11911157.59</v>
      </c>
      <c r="Q159" s="31">
        <f>SUM(Q160:Q162)</f>
        <v>79759346.27</v>
      </c>
      <c r="R159" s="39"/>
    </row>
    <row r="160" spans="1:18" ht="12.75">
      <c r="A160" s="39"/>
      <c r="B160" s="18" t="s">
        <v>242</v>
      </c>
      <c r="C160" s="19" t="s">
        <v>243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25"/>
      <c r="Q160" s="26">
        <v>0</v>
      </c>
      <c r="R160" s="39"/>
    </row>
    <row r="161" spans="1:18" ht="12.75">
      <c r="A161" s="39"/>
      <c r="B161" s="18" t="s">
        <v>244</v>
      </c>
      <c r="C161" s="19" t="s">
        <v>245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7">
        <v>11911157.59</v>
      </c>
      <c r="Q161" s="57">
        <v>79759346.27</v>
      </c>
      <c r="R161" s="39"/>
    </row>
    <row r="162" spans="1:18" ht="12.75">
      <c r="A162" s="39"/>
      <c r="B162" s="18" t="s">
        <v>246</v>
      </c>
      <c r="C162" s="19" t="s">
        <v>247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25"/>
      <c r="Q162" s="26">
        <v>0</v>
      </c>
      <c r="R162" s="39"/>
    </row>
    <row r="163" spans="1:18" ht="12.75">
      <c r="A163" s="39"/>
      <c r="B163" s="18"/>
      <c r="C163" s="19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25"/>
      <c r="Q163" s="26"/>
      <c r="R163" s="39"/>
    </row>
    <row r="164" spans="1:18" ht="12.75">
      <c r="A164" s="39"/>
      <c r="B164" s="16" t="s">
        <v>248</v>
      </c>
      <c r="C164" s="17" t="s">
        <v>249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30">
        <f>SUM(P165:P166)</f>
        <v>0</v>
      </c>
      <c r="Q164" s="31">
        <f>SUM(Q165:Q166)</f>
        <v>0</v>
      </c>
      <c r="R164" s="39"/>
    </row>
    <row r="165" spans="1:18" ht="12.75">
      <c r="A165" s="39"/>
      <c r="B165" s="18" t="s">
        <v>250</v>
      </c>
      <c r="C165" s="19" t="s">
        <v>251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25">
        <v>0</v>
      </c>
      <c r="Q165" s="26">
        <v>0</v>
      </c>
      <c r="R165" s="39"/>
    </row>
    <row r="166" spans="1:18" ht="12.75">
      <c r="A166" s="39"/>
      <c r="B166" s="18" t="s">
        <v>252</v>
      </c>
      <c r="C166" s="19" t="s">
        <v>253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25">
        <v>0</v>
      </c>
      <c r="Q166" s="26">
        <v>0</v>
      </c>
      <c r="R166" s="39"/>
    </row>
    <row r="167" spans="1:18" ht="12.75">
      <c r="A167" s="39"/>
      <c r="B167" s="18"/>
      <c r="C167" s="19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25"/>
      <c r="Q167" s="26"/>
      <c r="R167" s="39"/>
    </row>
    <row r="168" spans="1:18" ht="12.75">
      <c r="A168" s="39"/>
      <c r="B168" s="16" t="s">
        <v>254</v>
      </c>
      <c r="C168" s="17" t="s">
        <v>255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30">
        <f>P169</f>
        <v>0</v>
      </c>
      <c r="Q168" s="31">
        <f>Q169</f>
        <v>0</v>
      </c>
      <c r="R168" s="39"/>
    </row>
    <row r="169" spans="1:18" ht="12.75">
      <c r="A169" s="39"/>
      <c r="B169" s="18" t="s">
        <v>256</v>
      </c>
      <c r="C169" s="19" t="s">
        <v>257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25">
        <v>0</v>
      </c>
      <c r="Q169" s="26">
        <v>0</v>
      </c>
      <c r="R169" s="39"/>
    </row>
    <row r="170" spans="1:18" ht="12.75">
      <c r="A170" s="39"/>
      <c r="B170" s="18"/>
      <c r="C170" s="19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25"/>
      <c r="Q170" s="26"/>
      <c r="R170" s="39"/>
    </row>
    <row r="171" spans="1:18" ht="12.75">
      <c r="A171" s="39"/>
      <c r="B171" s="16" t="s">
        <v>258</v>
      </c>
      <c r="C171" s="17" t="s">
        <v>259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30">
        <f>SUM(P172:P176)</f>
        <v>0</v>
      </c>
      <c r="Q171" s="31">
        <f>SUM(Q172:Q176)</f>
        <v>0</v>
      </c>
      <c r="R171" s="39"/>
    </row>
    <row r="172" spans="1:18" ht="12.75">
      <c r="A172" s="39"/>
      <c r="B172" s="18" t="s">
        <v>260</v>
      </c>
      <c r="C172" s="19" t="s">
        <v>261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25">
        <v>0</v>
      </c>
      <c r="Q172" s="26">
        <v>0</v>
      </c>
      <c r="R172" s="39"/>
    </row>
    <row r="173" spans="1:18" ht="12.75">
      <c r="A173" s="39"/>
      <c r="B173" s="18" t="s">
        <v>262</v>
      </c>
      <c r="C173" s="19" t="s">
        <v>263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25">
        <v>0</v>
      </c>
      <c r="Q173" s="26">
        <v>0</v>
      </c>
      <c r="R173" s="39"/>
    </row>
    <row r="174" spans="1:18" ht="12.75">
      <c r="A174" s="39"/>
      <c r="B174" s="18" t="s">
        <v>264</v>
      </c>
      <c r="C174" s="19" t="s">
        <v>265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25">
        <v>0</v>
      </c>
      <c r="Q174" s="26">
        <v>0</v>
      </c>
      <c r="R174" s="39"/>
    </row>
    <row r="175" spans="1:18" ht="12.75">
      <c r="A175" s="39"/>
      <c r="B175" s="18" t="s">
        <v>266</v>
      </c>
      <c r="C175" s="19" t="s">
        <v>267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25">
        <v>0</v>
      </c>
      <c r="Q175" s="26">
        <v>0</v>
      </c>
      <c r="R175" s="39"/>
    </row>
    <row r="176" spans="1:18" ht="12.75">
      <c r="A176" s="39"/>
      <c r="B176" s="18" t="s">
        <v>268</v>
      </c>
      <c r="C176" s="19" t="s">
        <v>269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25">
        <v>0</v>
      </c>
      <c r="Q176" s="26">
        <v>0</v>
      </c>
      <c r="R176" s="39"/>
    </row>
    <row r="177" spans="1:18" ht="12.75">
      <c r="A177" s="39"/>
      <c r="B177" s="18"/>
      <c r="C177" s="19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25"/>
      <c r="Q177" s="26"/>
      <c r="R177" s="39"/>
    </row>
    <row r="178" spans="1:18" ht="12.75">
      <c r="A178" s="39"/>
      <c r="B178" s="16" t="s">
        <v>270</v>
      </c>
      <c r="C178" s="17" t="s">
        <v>271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30">
        <f>SUM(P179:P180)</f>
        <v>0</v>
      </c>
      <c r="Q178" s="31">
        <f>SUM(Q179:Q180)</f>
        <v>0</v>
      </c>
      <c r="R178" s="39"/>
    </row>
    <row r="179" spans="1:18" ht="12.75">
      <c r="A179" s="39"/>
      <c r="B179" s="18" t="s">
        <v>272</v>
      </c>
      <c r="C179" s="19" t="s">
        <v>273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25">
        <v>0</v>
      </c>
      <c r="Q179" s="26">
        <v>0</v>
      </c>
      <c r="R179" s="39"/>
    </row>
    <row r="180" spans="1:18" ht="12.75">
      <c r="A180" s="39"/>
      <c r="B180" s="18" t="s">
        <v>274</v>
      </c>
      <c r="C180" s="19" t="s">
        <v>275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25">
        <v>0</v>
      </c>
      <c r="Q180" s="26">
        <v>0</v>
      </c>
      <c r="R180" s="39"/>
    </row>
    <row r="181" spans="1:18" ht="12.75">
      <c r="A181" s="39"/>
      <c r="B181" s="18"/>
      <c r="C181" s="19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25"/>
      <c r="Q181" s="26"/>
      <c r="R181" s="39"/>
    </row>
    <row r="182" spans="1:18" ht="12.75">
      <c r="A182" s="39"/>
      <c r="B182" s="16" t="s">
        <v>276</v>
      </c>
      <c r="C182" s="17" t="s">
        <v>99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30">
        <f>P183+P187+P191</f>
        <v>1327909</v>
      </c>
      <c r="Q182" s="31">
        <f>Q183+Q187+Q191</f>
        <v>5809693.3</v>
      </c>
      <c r="R182" s="39"/>
    </row>
    <row r="183" spans="1:18" ht="12.75">
      <c r="A183" s="39"/>
      <c r="B183" s="16" t="s">
        <v>277</v>
      </c>
      <c r="C183" s="17" t="s">
        <v>101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32">
        <f>SUM(P184:P185)</f>
        <v>0</v>
      </c>
      <c r="Q183" s="31">
        <f>SUM(Q184:Q185)</f>
        <v>0</v>
      </c>
      <c r="R183" s="39"/>
    </row>
    <row r="184" spans="1:18" ht="12.75">
      <c r="A184" s="39"/>
      <c r="B184" s="18" t="s">
        <v>278</v>
      </c>
      <c r="C184" s="19" t="s">
        <v>279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25">
        <v>0</v>
      </c>
      <c r="Q184" s="26">
        <v>0</v>
      </c>
      <c r="R184" s="39"/>
    </row>
    <row r="185" spans="1:18" ht="12.75">
      <c r="A185" s="39"/>
      <c r="B185" s="18" t="s">
        <v>280</v>
      </c>
      <c r="C185" s="19" t="s">
        <v>281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25">
        <v>0</v>
      </c>
      <c r="Q185" s="26">
        <v>0</v>
      </c>
      <c r="R185" s="39"/>
    </row>
    <row r="186" spans="1:18" ht="12.75">
      <c r="A186" s="39"/>
      <c r="B186" s="18"/>
      <c r="C186" s="19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25"/>
      <c r="Q186" s="26"/>
      <c r="R186" s="39"/>
    </row>
    <row r="187" spans="1:18" ht="12.75">
      <c r="A187" s="39"/>
      <c r="B187" s="16" t="s">
        <v>282</v>
      </c>
      <c r="C187" s="17" t="s">
        <v>103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32">
        <f>SUM(P188:P189)</f>
        <v>0</v>
      </c>
      <c r="Q187" s="31">
        <f>SUM(Q188:Q189)</f>
        <v>0</v>
      </c>
      <c r="R187" s="39"/>
    </row>
    <row r="188" spans="1:18" ht="12.75">
      <c r="A188" s="39"/>
      <c r="B188" s="18" t="s">
        <v>283</v>
      </c>
      <c r="C188" s="19" t="s">
        <v>284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25">
        <v>0</v>
      </c>
      <c r="Q188" s="26">
        <v>0</v>
      </c>
      <c r="R188" s="39"/>
    </row>
    <row r="189" spans="1:18" ht="12.75">
      <c r="A189" s="39"/>
      <c r="B189" s="18" t="s">
        <v>285</v>
      </c>
      <c r="C189" s="19" t="s">
        <v>286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25">
        <v>0</v>
      </c>
      <c r="Q189" s="26">
        <v>0</v>
      </c>
      <c r="R189" s="39"/>
    </row>
    <row r="190" spans="1:18" ht="12.75">
      <c r="A190" s="39"/>
      <c r="B190" s="18"/>
      <c r="C190" s="19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25"/>
      <c r="Q190" s="26"/>
      <c r="R190" s="39"/>
    </row>
    <row r="191" spans="1:18" ht="12.75">
      <c r="A191" s="39"/>
      <c r="B191" s="16" t="s">
        <v>287</v>
      </c>
      <c r="C191" s="17" t="s">
        <v>105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30">
        <f>SUM(P192:P193)</f>
        <v>1327909</v>
      </c>
      <c r="Q191" s="31">
        <f>SUM(Q192:Q193)</f>
        <v>5809693.3</v>
      </c>
      <c r="R191" s="39"/>
    </row>
    <row r="192" spans="1:18" ht="12.75">
      <c r="A192" s="39"/>
      <c r="B192" s="18" t="s">
        <v>288</v>
      </c>
      <c r="C192" s="19" t="s">
        <v>289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25"/>
      <c r="Q192" s="26">
        <v>0</v>
      </c>
      <c r="R192" s="39"/>
    </row>
    <row r="193" spans="1:18" ht="15">
      <c r="A193" s="39"/>
      <c r="B193" s="18" t="s">
        <v>290</v>
      </c>
      <c r="C193" s="19" t="s">
        <v>291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7">
        <v>1327909</v>
      </c>
      <c r="Q193" s="57">
        <v>5809693.3</v>
      </c>
      <c r="R193"/>
    </row>
    <row r="194" spans="1:18" ht="12.75">
      <c r="A194" s="39"/>
      <c r="B194" s="18"/>
      <c r="C194" s="19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27"/>
      <c r="Q194" s="26"/>
      <c r="R194" s="39"/>
    </row>
    <row r="195" spans="1:18" ht="12.75">
      <c r="A195" s="39"/>
      <c r="B195" s="16" t="s">
        <v>292</v>
      </c>
      <c r="C195" s="17" t="s">
        <v>293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30">
        <f>P196+P200+P204+P208+P211</f>
        <v>5011384.66</v>
      </c>
      <c r="Q195" s="30">
        <f>Q196+Q200+Q204+Q208+Q211</f>
        <v>25040975.48</v>
      </c>
      <c r="R195" s="39"/>
    </row>
    <row r="196" spans="1:18" ht="12.75">
      <c r="A196" s="39"/>
      <c r="B196" s="16" t="s">
        <v>294</v>
      </c>
      <c r="C196" s="17" t="s">
        <v>295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30">
        <f>SUM(P197:P198)</f>
        <v>5011384.66</v>
      </c>
      <c r="Q196" s="30">
        <f>SUM(Q197:Q198)</f>
        <v>23533225.48</v>
      </c>
      <c r="R196" s="39"/>
    </row>
    <row r="197" spans="1:18" ht="12.75">
      <c r="A197" s="39"/>
      <c r="B197" s="18" t="s">
        <v>296</v>
      </c>
      <c r="C197" s="19" t="s">
        <v>297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7">
        <v>5011384.66</v>
      </c>
      <c r="Q197" s="57">
        <v>23533225.48</v>
      </c>
      <c r="R197" s="39"/>
    </row>
    <row r="198" spans="1:18" ht="12.75">
      <c r="A198" s="39"/>
      <c r="B198" s="18" t="s">
        <v>298</v>
      </c>
      <c r="C198" s="19" t="s">
        <v>299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25">
        <v>0</v>
      </c>
      <c r="Q198" s="26">
        <v>0</v>
      </c>
      <c r="R198" s="39"/>
    </row>
    <row r="199" spans="1:18" ht="12.75">
      <c r="A199" s="39"/>
      <c r="B199" s="18"/>
      <c r="C199" s="19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25"/>
      <c r="Q199" s="26"/>
      <c r="R199" s="39"/>
    </row>
    <row r="200" spans="1:18" ht="12.75">
      <c r="A200" s="39"/>
      <c r="B200" s="16" t="s">
        <v>300</v>
      </c>
      <c r="C200" s="17" t="s">
        <v>301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30">
        <f>SUM(P201:P202)</f>
        <v>0</v>
      </c>
      <c r="Q200" s="30">
        <f>SUM(Q201:Q202)</f>
        <v>1479000</v>
      </c>
      <c r="R200" s="39"/>
    </row>
    <row r="201" spans="1:18" ht="12.75">
      <c r="A201" s="39"/>
      <c r="B201" s="18" t="s">
        <v>302</v>
      </c>
      <c r="C201" s="19" t="s">
        <v>303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25">
        <v>0</v>
      </c>
      <c r="Q201" s="57">
        <v>1479000</v>
      </c>
      <c r="R201" s="39"/>
    </row>
    <row r="202" spans="1:18" ht="12.75">
      <c r="A202" s="39"/>
      <c r="B202" s="18" t="s">
        <v>304</v>
      </c>
      <c r="C202" s="19" t="s">
        <v>305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25">
        <v>0</v>
      </c>
      <c r="Q202" s="26">
        <v>0</v>
      </c>
      <c r="R202" s="39"/>
    </row>
    <row r="203" spans="1:18" ht="12.75">
      <c r="A203" s="39"/>
      <c r="B203" s="18"/>
      <c r="C203" s="19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25"/>
      <c r="Q203" s="26"/>
      <c r="R203" s="39"/>
    </row>
    <row r="204" spans="1:18" ht="12.75">
      <c r="A204" s="39"/>
      <c r="B204" s="16" t="s">
        <v>306</v>
      </c>
      <c r="C204" s="17" t="s">
        <v>307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30">
        <f>SUM(P205:P206)</f>
        <v>0</v>
      </c>
      <c r="Q204" s="30">
        <f>SUM(Q205:Q206)</f>
        <v>28750</v>
      </c>
      <c r="R204" s="39"/>
    </row>
    <row r="205" spans="1:18" ht="12.75">
      <c r="A205" s="39"/>
      <c r="B205" s="18" t="s">
        <v>308</v>
      </c>
      <c r="C205" s="19" t="s">
        <v>309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25">
        <v>0</v>
      </c>
      <c r="Q205" s="26">
        <v>28750</v>
      </c>
      <c r="R205" s="39"/>
    </row>
    <row r="206" spans="1:18" ht="12.75">
      <c r="A206" s="39"/>
      <c r="B206" s="18" t="s">
        <v>310</v>
      </c>
      <c r="C206" s="19" t="s">
        <v>311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25">
        <v>0</v>
      </c>
      <c r="Q206" s="26">
        <v>0</v>
      </c>
      <c r="R206" s="39"/>
    </row>
    <row r="207" spans="1:18" ht="12.75">
      <c r="A207" s="39"/>
      <c r="B207" s="18"/>
      <c r="C207" s="19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25"/>
      <c r="Q207" s="26"/>
      <c r="R207" s="39"/>
    </row>
    <row r="208" spans="1:18" ht="12.75">
      <c r="A208" s="39"/>
      <c r="B208" s="16" t="s">
        <v>312</v>
      </c>
      <c r="C208" s="17" t="s">
        <v>313</v>
      </c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30">
        <f>P209</f>
        <v>0</v>
      </c>
      <c r="Q208" s="30">
        <f>Q209</f>
        <v>0</v>
      </c>
      <c r="R208" s="39"/>
    </row>
    <row r="209" spans="1:18" ht="12.75">
      <c r="A209" s="39"/>
      <c r="B209" s="18" t="s">
        <v>314</v>
      </c>
      <c r="C209" s="19" t="s">
        <v>313</v>
      </c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25">
        <v>0</v>
      </c>
      <c r="Q209" s="26">
        <v>0</v>
      </c>
      <c r="R209" s="39"/>
    </row>
    <row r="210" spans="1:18" ht="12.75">
      <c r="A210" s="39"/>
      <c r="B210" s="18"/>
      <c r="C210" s="19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25"/>
      <c r="Q210" s="26"/>
      <c r="R210" s="39"/>
    </row>
    <row r="211" spans="1:18" ht="12.75">
      <c r="A211" s="39"/>
      <c r="B211" s="16" t="s">
        <v>315</v>
      </c>
      <c r="C211" s="17" t="s">
        <v>316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30">
        <f>SUM(P212:P213)</f>
        <v>0</v>
      </c>
      <c r="Q211" s="30">
        <f>SUM(Q212:Q213)</f>
        <v>0</v>
      </c>
      <c r="R211" s="39"/>
    </row>
    <row r="212" spans="1:18" ht="12.75">
      <c r="A212" s="39"/>
      <c r="B212" s="18" t="s">
        <v>317</v>
      </c>
      <c r="C212" s="19" t="s">
        <v>318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25">
        <v>0</v>
      </c>
      <c r="Q212" s="26">
        <v>0</v>
      </c>
      <c r="R212" s="39"/>
    </row>
    <row r="213" spans="1:18" ht="12.75">
      <c r="A213" s="39"/>
      <c r="B213" s="18" t="s">
        <v>319</v>
      </c>
      <c r="C213" s="19" t="s">
        <v>320</v>
      </c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25">
        <v>0</v>
      </c>
      <c r="Q213" s="26">
        <v>0</v>
      </c>
      <c r="R213" s="39"/>
    </row>
    <row r="214" spans="1:18" ht="12.75">
      <c r="A214" s="39"/>
      <c r="B214" s="18"/>
      <c r="C214" s="19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25"/>
      <c r="Q214" s="26"/>
      <c r="R214" s="39"/>
    </row>
    <row r="215" spans="1:18" ht="12.75">
      <c r="A215" s="39"/>
      <c r="B215" s="16" t="s">
        <v>321</v>
      </c>
      <c r="C215" s="17" t="s">
        <v>322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30">
        <f>P216+P225+P229+P236+P239+P242</f>
        <v>0</v>
      </c>
      <c r="Q215" s="30">
        <f>Q216+Q225+Q229+Q236+Q239+Q242</f>
        <v>0</v>
      </c>
      <c r="R215" s="39"/>
    </row>
    <row r="216" spans="1:18" ht="12.75">
      <c r="A216" s="39"/>
      <c r="B216" s="16" t="s">
        <v>323</v>
      </c>
      <c r="C216" s="17" t="s">
        <v>324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30">
        <f>SUM(P217:P224)</f>
        <v>0</v>
      </c>
      <c r="Q216" s="30">
        <f>SUM(Q217:Q224)</f>
        <v>0</v>
      </c>
      <c r="R216" s="39"/>
    </row>
    <row r="217" spans="1:18" ht="12.75">
      <c r="A217" s="39"/>
      <c r="B217" s="18" t="s">
        <v>325</v>
      </c>
      <c r="C217" s="19" t="s">
        <v>326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25">
        <v>0</v>
      </c>
      <c r="Q217" s="26">
        <v>0</v>
      </c>
      <c r="R217" s="39"/>
    </row>
    <row r="218" spans="1:18" ht="12.75">
      <c r="A218" s="39"/>
      <c r="B218" s="18" t="s">
        <v>327</v>
      </c>
      <c r="C218" s="19" t="s">
        <v>328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25">
        <v>0</v>
      </c>
      <c r="Q218" s="26">
        <v>0</v>
      </c>
      <c r="R218" s="39"/>
    </row>
    <row r="219" spans="1:18" ht="12.75">
      <c r="A219" s="39"/>
      <c r="B219" s="18" t="s">
        <v>329</v>
      </c>
      <c r="C219" s="19" t="s">
        <v>330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25">
        <v>0</v>
      </c>
      <c r="Q219" s="26">
        <v>0</v>
      </c>
      <c r="R219" s="39"/>
    </row>
    <row r="220" spans="1:18" ht="12.75">
      <c r="A220" s="39"/>
      <c r="B220" s="18" t="s">
        <v>331</v>
      </c>
      <c r="C220" s="19" t="s">
        <v>332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25">
        <v>0</v>
      </c>
      <c r="Q220" s="26">
        <v>0</v>
      </c>
      <c r="R220" s="39"/>
    </row>
    <row r="221" spans="1:18" ht="12.75">
      <c r="A221" s="39"/>
      <c r="B221" s="18" t="s">
        <v>333</v>
      </c>
      <c r="C221" s="19" t="s">
        <v>334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25">
        <v>0</v>
      </c>
      <c r="Q221" s="26">
        <v>0</v>
      </c>
      <c r="R221" s="39"/>
    </row>
    <row r="222" spans="1:18" ht="12.75">
      <c r="A222" s="39"/>
      <c r="B222" s="18" t="s">
        <v>335</v>
      </c>
      <c r="C222" s="19" t="s">
        <v>336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25">
        <v>0</v>
      </c>
      <c r="Q222" s="26">
        <v>0</v>
      </c>
      <c r="R222" s="39"/>
    </row>
    <row r="223" spans="1:18" ht="12.75">
      <c r="A223" s="39"/>
      <c r="B223" s="18" t="s">
        <v>337</v>
      </c>
      <c r="C223" s="19" t="s">
        <v>338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25">
        <v>0</v>
      </c>
      <c r="Q223" s="26">
        <v>0</v>
      </c>
      <c r="R223" s="39"/>
    </row>
    <row r="224" spans="1:18" ht="12.75">
      <c r="A224" s="39"/>
      <c r="B224" s="18">
        <v>5518</v>
      </c>
      <c r="C224" s="36" t="s">
        <v>388</v>
      </c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25">
        <v>0</v>
      </c>
      <c r="Q224" s="25">
        <v>0</v>
      </c>
      <c r="R224" s="39"/>
    </row>
    <row r="225" spans="1:18" ht="12.75">
      <c r="A225" s="39"/>
      <c r="B225" s="16" t="s">
        <v>339</v>
      </c>
      <c r="C225" s="17" t="s">
        <v>340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30">
        <f>SUM(P226:P227)</f>
        <v>0</v>
      </c>
      <c r="Q225" s="30">
        <f>SUM(Q226:Q227)</f>
        <v>0</v>
      </c>
      <c r="R225" s="39"/>
    </row>
    <row r="226" spans="1:18" ht="12.75">
      <c r="A226" s="39"/>
      <c r="B226" s="18" t="s">
        <v>341</v>
      </c>
      <c r="C226" s="19" t="s">
        <v>342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25">
        <v>0</v>
      </c>
      <c r="Q226" s="26">
        <v>0</v>
      </c>
      <c r="R226" s="39"/>
    </row>
    <row r="227" spans="1:18" ht="12.75">
      <c r="A227" s="39"/>
      <c r="B227" s="18" t="s">
        <v>343</v>
      </c>
      <c r="C227" s="19" t="s">
        <v>344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25">
        <v>0</v>
      </c>
      <c r="Q227" s="26">
        <v>0</v>
      </c>
      <c r="R227" s="39"/>
    </row>
    <row r="228" spans="1:18" ht="12.75">
      <c r="A228" s="39"/>
      <c r="B228" s="18"/>
      <c r="C228" s="19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25"/>
      <c r="Q228" s="26"/>
      <c r="R228" s="39"/>
    </row>
    <row r="229" spans="1:18" ht="12.75">
      <c r="A229" s="39"/>
      <c r="B229" s="16" t="s">
        <v>345</v>
      </c>
      <c r="C229" s="17" t="s">
        <v>346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30">
        <f>SUM(P230:P234)</f>
        <v>0</v>
      </c>
      <c r="Q229" s="30">
        <f>SUM(Q230:Q234)</f>
        <v>0</v>
      </c>
      <c r="R229" s="39"/>
    </row>
    <row r="230" spans="1:18" ht="12.75">
      <c r="A230" s="39"/>
      <c r="B230" s="18" t="s">
        <v>347</v>
      </c>
      <c r="C230" s="19" t="s">
        <v>348</v>
      </c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25">
        <v>0</v>
      </c>
      <c r="Q230" s="26">
        <v>0</v>
      </c>
      <c r="R230" s="39"/>
    </row>
    <row r="231" spans="1:18" ht="12.75">
      <c r="A231" s="39"/>
      <c r="B231" s="18" t="s">
        <v>349</v>
      </c>
      <c r="C231" s="19" t="s">
        <v>350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25">
        <v>0</v>
      </c>
      <c r="Q231" s="26">
        <v>0</v>
      </c>
      <c r="R231" s="39"/>
    </row>
    <row r="232" spans="1:18" ht="12.75">
      <c r="A232" s="39"/>
      <c r="B232" s="18" t="s">
        <v>351</v>
      </c>
      <c r="C232" s="19" t="s">
        <v>352</v>
      </c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25">
        <v>0</v>
      </c>
      <c r="Q232" s="26">
        <v>0</v>
      </c>
      <c r="R232" s="39"/>
    </row>
    <row r="233" spans="1:18" ht="12.75">
      <c r="A233" s="39"/>
      <c r="B233" s="18" t="s">
        <v>353</v>
      </c>
      <c r="C233" s="19" t="s">
        <v>354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25">
        <v>0</v>
      </c>
      <c r="Q233" s="26">
        <v>0</v>
      </c>
      <c r="R233" s="39"/>
    </row>
    <row r="234" spans="1:18" ht="12.75">
      <c r="A234" s="39"/>
      <c r="B234" s="18" t="s">
        <v>355</v>
      </c>
      <c r="C234" s="19" t="s">
        <v>356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25">
        <v>0</v>
      </c>
      <c r="Q234" s="26">
        <v>0</v>
      </c>
      <c r="R234" s="39"/>
    </row>
    <row r="235" spans="1:18" ht="12.75">
      <c r="A235" s="39"/>
      <c r="B235" s="18"/>
      <c r="C235" s="19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25"/>
      <c r="Q235" s="26"/>
      <c r="R235" s="39"/>
    </row>
    <row r="236" spans="1:18" ht="12.75">
      <c r="A236" s="39"/>
      <c r="B236" s="16" t="s">
        <v>357</v>
      </c>
      <c r="C236" s="17" t="s">
        <v>358</v>
      </c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30">
        <f>P237</f>
        <v>0</v>
      </c>
      <c r="Q236" s="30">
        <f>Q237</f>
        <v>0</v>
      </c>
      <c r="R236" s="39"/>
    </row>
    <row r="237" spans="1:18" ht="12.75">
      <c r="A237" s="39"/>
      <c r="B237" s="18" t="s">
        <v>359</v>
      </c>
      <c r="C237" s="19" t="s">
        <v>358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25">
        <v>0</v>
      </c>
      <c r="Q237" s="26">
        <v>0</v>
      </c>
      <c r="R237" s="39"/>
    </row>
    <row r="238" spans="1:18" ht="12.75">
      <c r="A238" s="39"/>
      <c r="B238" s="18"/>
      <c r="C238" s="19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25"/>
      <c r="Q238" s="26"/>
      <c r="R238" s="39"/>
    </row>
    <row r="239" spans="1:18" ht="12.75">
      <c r="A239" s="39"/>
      <c r="B239" s="16" t="s">
        <v>360</v>
      </c>
      <c r="C239" s="17" t="s">
        <v>361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0">
        <f>P240</f>
        <v>0</v>
      </c>
      <c r="Q239" s="30">
        <f>Q240</f>
        <v>0</v>
      </c>
      <c r="R239" s="39"/>
    </row>
    <row r="240" spans="1:18" ht="12.75">
      <c r="A240" s="39"/>
      <c r="B240" s="18" t="s">
        <v>362</v>
      </c>
      <c r="C240" s="19" t="s">
        <v>361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25">
        <v>0</v>
      </c>
      <c r="Q240" s="26">
        <v>0</v>
      </c>
      <c r="R240" s="39"/>
    </row>
    <row r="241" spans="1:18" ht="12.75">
      <c r="A241" s="39"/>
      <c r="B241" s="18"/>
      <c r="C241" s="19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25"/>
      <c r="Q241" s="26"/>
      <c r="R241" s="39"/>
    </row>
    <row r="242" spans="1:18" ht="12.75">
      <c r="A242" s="39"/>
      <c r="B242" s="16" t="s">
        <v>363</v>
      </c>
      <c r="C242" s="17" t="s">
        <v>364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30">
        <f>SUM(P243:P250)</f>
        <v>0</v>
      </c>
      <c r="Q242" s="30">
        <f>SUM(Q243:Q250)</f>
        <v>0</v>
      </c>
      <c r="R242" s="39"/>
    </row>
    <row r="243" spans="1:18" ht="12.75">
      <c r="A243" s="39"/>
      <c r="B243" s="18" t="s">
        <v>365</v>
      </c>
      <c r="C243" s="19" t="s">
        <v>366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25">
        <v>0</v>
      </c>
      <c r="Q243" s="26">
        <v>0</v>
      </c>
      <c r="R243" s="39"/>
    </row>
    <row r="244" spans="1:18" ht="12.75">
      <c r="A244" s="39"/>
      <c r="B244" s="18" t="s">
        <v>367</v>
      </c>
      <c r="C244" s="19" t="s">
        <v>368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25">
        <v>0</v>
      </c>
      <c r="Q244" s="26">
        <v>0</v>
      </c>
      <c r="R244" s="39"/>
    </row>
    <row r="245" spans="1:18" ht="12.75">
      <c r="A245" s="39"/>
      <c r="B245" s="18" t="s">
        <v>369</v>
      </c>
      <c r="C245" s="19" t="s">
        <v>370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25">
        <v>0</v>
      </c>
      <c r="Q245" s="26">
        <v>0</v>
      </c>
      <c r="R245" s="39"/>
    </row>
    <row r="246" spans="1:18" ht="12.75">
      <c r="A246" s="39"/>
      <c r="B246" s="18" t="s">
        <v>371</v>
      </c>
      <c r="C246" s="19" t="s">
        <v>372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25">
        <v>0</v>
      </c>
      <c r="Q246" s="26">
        <v>0</v>
      </c>
      <c r="R246" s="39"/>
    </row>
    <row r="247" spans="1:18" ht="12.75">
      <c r="A247" s="39"/>
      <c r="B247" s="18" t="s">
        <v>373</v>
      </c>
      <c r="C247" s="19" t="s">
        <v>374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25">
        <v>0</v>
      </c>
      <c r="Q247" s="26">
        <v>0</v>
      </c>
      <c r="R247" s="39"/>
    </row>
    <row r="248" spans="1:18" ht="12.75">
      <c r="A248" s="39"/>
      <c r="B248" s="18" t="s">
        <v>375</v>
      </c>
      <c r="C248" s="19" t="s">
        <v>153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25">
        <v>0</v>
      </c>
      <c r="Q248" s="26">
        <v>0</v>
      </c>
      <c r="R248" s="39"/>
    </row>
    <row r="249" spans="1:18" ht="12.75">
      <c r="A249" s="39"/>
      <c r="B249" s="18" t="s">
        <v>376</v>
      </c>
      <c r="C249" s="19" t="s">
        <v>377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25">
        <v>0</v>
      </c>
      <c r="Q249" s="26">
        <v>0</v>
      </c>
      <c r="R249" s="39"/>
    </row>
    <row r="250" spans="1:18" ht="12.75">
      <c r="A250" s="39"/>
      <c r="B250" s="18" t="s">
        <v>378</v>
      </c>
      <c r="C250" s="19" t="s">
        <v>379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25">
        <v>0</v>
      </c>
      <c r="Q250" s="26">
        <v>0</v>
      </c>
      <c r="R250" s="39"/>
    </row>
    <row r="251" spans="1:18" ht="12.75">
      <c r="A251" s="39"/>
      <c r="B251" s="18"/>
      <c r="C251" s="19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25"/>
      <c r="Q251" s="26"/>
      <c r="R251" s="39"/>
    </row>
    <row r="252" spans="1:18" ht="12.75">
      <c r="A252" s="39"/>
      <c r="B252" s="18">
        <v>5600</v>
      </c>
      <c r="C252" s="19" t="s">
        <v>386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35">
        <f>P253+P254</f>
        <v>0</v>
      </c>
      <c r="Q252" s="35">
        <f>Q253+Q254</f>
        <v>0</v>
      </c>
      <c r="R252" s="39"/>
    </row>
    <row r="253" spans="1:18" ht="12.75">
      <c r="A253" s="39"/>
      <c r="B253" s="18">
        <v>5610</v>
      </c>
      <c r="C253" s="19" t="s">
        <v>387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25">
        <v>0</v>
      </c>
      <c r="Q253" s="26">
        <v>0</v>
      </c>
      <c r="R253" s="39"/>
    </row>
    <row r="254" spans="1:18" ht="12.75">
      <c r="A254" s="39"/>
      <c r="B254" s="18">
        <v>5611</v>
      </c>
      <c r="C254" s="19" t="s">
        <v>390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25">
        <v>0</v>
      </c>
      <c r="Q254" s="26">
        <v>0</v>
      </c>
      <c r="R254" s="39"/>
    </row>
    <row r="255" spans="1:18" ht="12.75">
      <c r="A255" s="39"/>
      <c r="B255" s="8"/>
      <c r="C255" s="9" t="s">
        <v>382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30">
        <f>P109+P140+P182+P195+P215+P252</f>
        <v>206624446.42999998</v>
      </c>
      <c r="Q255" s="30">
        <f>Q109+Q140+Q182+Q195+Q215+Q252</f>
        <v>1476992410.98</v>
      </c>
      <c r="R255" s="39"/>
    </row>
    <row r="256" spans="1:18" ht="12.75">
      <c r="A256" s="39"/>
      <c r="B256" s="7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25"/>
      <c r="Q256" s="26"/>
      <c r="R256" s="39"/>
    </row>
    <row r="257" spans="1:18" ht="12.75">
      <c r="A257" s="39"/>
      <c r="B257" s="8"/>
      <c r="C257" s="9" t="s">
        <v>391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30">
        <f>P106-P255</f>
        <v>-51886280.06999999</v>
      </c>
      <c r="Q257" s="30">
        <f>Q106-Q255</f>
        <v>212654311.30999994</v>
      </c>
      <c r="R257" s="39"/>
    </row>
    <row r="258" spans="1:18" ht="3" customHeight="1">
      <c r="A258" s="39"/>
      <c r="B258" s="11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27"/>
      <c r="Q258" s="28"/>
      <c r="R258" s="39"/>
    </row>
    <row r="259" spans="1:18" ht="12.75">
      <c r="A259" s="39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1"/>
      <c r="Q259" s="41"/>
      <c r="R259" s="39"/>
    </row>
    <row r="260" spans="1:18" ht="15">
      <c r="A260" s="39"/>
      <c r="B260" s="40"/>
      <c r="C260" s="42" t="s">
        <v>385</v>
      </c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1"/>
      <c r="Q260" s="41"/>
      <c r="R260" s="39"/>
    </row>
    <row r="261" spans="1:18" ht="12.75">
      <c r="A261" s="39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1"/>
      <c r="Q261" s="41"/>
      <c r="R261" s="39"/>
    </row>
    <row r="262" spans="1:18" ht="12.75">
      <c r="A262" s="39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1"/>
      <c r="Q262" s="41"/>
      <c r="R262" s="39"/>
    </row>
    <row r="263" spans="1:18" ht="12.75">
      <c r="A263" s="39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1"/>
      <c r="Q263" s="41"/>
      <c r="R263" s="39"/>
    </row>
    <row r="264" spans="1:18" ht="12.75">
      <c r="A264" s="39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1"/>
      <c r="Q264" s="41"/>
      <c r="R264" s="39"/>
    </row>
    <row r="265" spans="1:18" ht="12.75">
      <c r="A265" s="39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1"/>
      <c r="Q265" s="41"/>
      <c r="R265" s="39"/>
    </row>
    <row r="266" spans="1:18" ht="12.75">
      <c r="A266" s="39"/>
      <c r="B266" s="43"/>
      <c r="C266" s="44"/>
      <c r="D266" s="44"/>
      <c r="E266" s="45"/>
      <c r="F266" s="44"/>
      <c r="G266" s="44"/>
      <c r="H266" s="40"/>
      <c r="I266" s="43"/>
      <c r="J266" s="43"/>
      <c r="K266" s="46"/>
      <c r="L266" s="43"/>
      <c r="M266" s="43"/>
      <c r="N266" s="40"/>
      <c r="O266" s="44"/>
      <c r="P266" s="47"/>
      <c r="Q266" s="48"/>
      <c r="R266" s="39"/>
    </row>
    <row r="267" spans="1:18" ht="12.75">
      <c r="A267" s="39"/>
      <c r="B267" s="40"/>
      <c r="C267" s="40"/>
      <c r="D267" s="40"/>
      <c r="E267" s="49" t="s">
        <v>393</v>
      </c>
      <c r="F267" s="40"/>
      <c r="G267" s="40"/>
      <c r="H267" s="40"/>
      <c r="I267" s="40"/>
      <c r="J267" s="40"/>
      <c r="K267" s="49"/>
      <c r="L267" s="40"/>
      <c r="M267" s="40"/>
      <c r="N267" s="40"/>
      <c r="O267" s="40"/>
      <c r="P267" s="50" t="s">
        <v>394</v>
      </c>
      <c r="Q267" s="41"/>
      <c r="R267" s="39"/>
    </row>
    <row r="268" spans="1:18" ht="12.75">
      <c r="A268" s="39"/>
      <c r="B268" s="40"/>
      <c r="C268" s="40"/>
      <c r="D268" s="40"/>
      <c r="E268" s="49" t="s">
        <v>395</v>
      </c>
      <c r="F268" s="40"/>
      <c r="G268" s="40"/>
      <c r="H268" s="40"/>
      <c r="I268" s="40"/>
      <c r="J268" s="40"/>
      <c r="K268" s="49"/>
      <c r="L268" s="40"/>
      <c r="M268" s="40"/>
      <c r="N268" s="40"/>
      <c r="O268" s="40"/>
      <c r="P268" s="50" t="s">
        <v>396</v>
      </c>
      <c r="Q268" s="41"/>
      <c r="R268" s="39"/>
    </row>
    <row r="269" spans="1:18" ht="12.75">
      <c r="A269" s="39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1"/>
      <c r="Q269" s="41"/>
      <c r="R269" s="39"/>
    </row>
    <row r="270" ht="12.75" hidden="1"/>
    <row r="271" ht="12.75" hidden="1"/>
    <row r="272" ht="12.75" hidden="1"/>
    <row r="273" spans="7:15" ht="12.75" customHeight="1" hidden="1">
      <c r="G273" s="38"/>
      <c r="H273" s="38"/>
      <c r="I273" s="38"/>
      <c r="J273" s="38"/>
      <c r="K273" s="38"/>
      <c r="L273" s="38"/>
      <c r="M273" s="38"/>
      <c r="N273" s="38"/>
      <c r="O273" s="38"/>
    </row>
    <row r="274" spans="7:15" ht="12.75" customHeight="1" hidden="1">
      <c r="G274" s="38"/>
      <c r="H274" s="38"/>
      <c r="I274" s="38"/>
      <c r="J274" s="38"/>
      <c r="K274" s="38"/>
      <c r="L274" s="38"/>
      <c r="M274" s="38"/>
      <c r="N274" s="38"/>
      <c r="O274" s="38"/>
    </row>
    <row r="275" spans="7:15" ht="12.75" customHeight="1" hidden="1">
      <c r="G275" s="38"/>
      <c r="H275" s="38"/>
      <c r="I275" s="38"/>
      <c r="J275" s="38"/>
      <c r="K275" s="38"/>
      <c r="L275" s="38"/>
      <c r="M275" s="38"/>
      <c r="N275" s="38"/>
      <c r="O275" s="38"/>
    </row>
    <row r="276" spans="7:15" ht="12.75" customHeight="1" hidden="1">
      <c r="G276" s="38"/>
      <c r="H276" s="38"/>
      <c r="I276" s="38"/>
      <c r="J276" s="38"/>
      <c r="K276" s="38"/>
      <c r="L276" s="38"/>
      <c r="M276" s="38"/>
      <c r="N276" s="38"/>
      <c r="O276" s="38"/>
    </row>
  </sheetData>
  <sheetProtection/>
  <mergeCells count="3">
    <mergeCell ref="B1:Q1"/>
    <mergeCell ref="B2:Q2"/>
    <mergeCell ref="B3:Q3"/>
  </mergeCells>
  <printOptions horizontalCentered="1"/>
  <pageMargins left="0.3937007874015748" right="0.2755905511811024" top="0.7874015748031497" bottom="0.8661417322834646" header="0.31496062992125984" footer="0.31496062992125984"/>
  <pageSetup firstPageNumber="1" useFirstPageNumber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rocio</cp:lastModifiedBy>
  <cp:lastPrinted>2018-12-31T19:26:25Z</cp:lastPrinted>
  <dcterms:created xsi:type="dcterms:W3CDTF">2010-12-03T18:40:30Z</dcterms:created>
  <dcterms:modified xsi:type="dcterms:W3CDTF">2019-05-22T01:44:05Z</dcterms:modified>
  <cp:category/>
  <cp:version/>
  <cp:contentType/>
  <cp:contentStatus/>
</cp:coreProperties>
</file>